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/Users/Portable-dl/Dropbox/Mac (2)/Desktop/Fiches-projets/"/>
    </mc:Choice>
  </mc:AlternateContent>
  <xr:revisionPtr revIDLastSave="0" documentId="13_ncr:1_{2AA06FA9-47CC-CA45-8711-DC11EAF7BAD1}" xr6:coauthVersionLast="47" xr6:coauthVersionMax="47" xr10:uidLastSave="{00000000-0000-0000-0000-000000000000}"/>
  <bookViews>
    <workbookView xWindow="0" yWindow="500" windowWidth="38400" windowHeight="20060" activeTab="3" xr2:uid="{5B87A42C-4A2D-D04A-AB52-ECC8AF919BFE}"/>
  </bookViews>
  <sheets>
    <sheet name="1.1 Collecte Informations" sheetId="7" state="hidden" r:id="rId1"/>
    <sheet name="1.2 MCCP AdB Postes" sheetId="6" state="hidden" r:id="rId2"/>
    <sheet name="2.1-MCCP Positionnement" sheetId="3" state="hidden" r:id="rId3"/>
    <sheet name="2.1 MCCP Positionnement " sheetId="16" r:id="rId4"/>
    <sheet name="2.2 MCCP Feuille Route initiale" sheetId="4" state="hidden" r:id="rId5"/>
    <sheet name="2.3 MCP F route mi-parcours" sheetId="5" state="hidden" r:id="rId6"/>
    <sheet name="2.4-MCCP Feuille route Finale" sheetId="1" state="hidden" r:id="rId7"/>
    <sheet name="1.3 CléA AdB Postes" sheetId="8" state="hidden" r:id="rId8"/>
    <sheet name="3.1-CleA Positionnement" sheetId="9" state="hidden" r:id="rId9"/>
    <sheet name="3.2 CleA Feuille Route initiale" sheetId="10" state="hidden" r:id="rId10"/>
    <sheet name="3.3 CleA F route mi-parcours" sheetId="11" state="hidden" r:id="rId11"/>
    <sheet name="3.4-CleA Feuille  route Finale" sheetId="12" state="hidden" r:id="rId12"/>
    <sheet name="Légendes" sheetId="2" state="hidden" r:id="rId13"/>
  </sheets>
  <definedNames>
    <definedName name="_xlnm.Print_Area" localSheetId="0">'1.1 Collecte Informations'!$A$1:$O$18</definedName>
    <definedName name="_xlnm.Print_Area" localSheetId="1">'1.2 MCCP AdB Postes'!$A$1:$O$36</definedName>
    <definedName name="_xlnm.Print_Area" localSheetId="7">'1.3 CléA AdB Postes'!$A$6:$O$38</definedName>
    <definedName name="_xlnm.Print_Area" localSheetId="3">'2.1 MCCP Positionnement '!$A$1:$O$59</definedName>
    <definedName name="_xlnm.Print_Area" localSheetId="2">'2.1-MCCP Positionnement'!$A$1:$O$36</definedName>
    <definedName name="_xlnm.Print_Area" localSheetId="4">'2.2 MCCP Feuille Route initiale'!$A$1:$O$28</definedName>
    <definedName name="_xlnm.Print_Area" localSheetId="5">'2.3 MCP F route mi-parcours'!$A$1:$Q$34</definedName>
    <definedName name="_xlnm.Print_Area" localSheetId="6">'2.4-MCCP Feuille route Finale'!$A$1:$Q$33</definedName>
    <definedName name="_xlnm.Print_Area" localSheetId="8">'3.1-CleA Positionnement'!$A$1:$O$33</definedName>
    <definedName name="_xlnm.Print_Area" localSheetId="9">'3.2 CleA Feuille Route initiale'!$A$1:$O$28</definedName>
    <definedName name="_xlnm.Print_Area" localSheetId="10">'3.3 CleA F route mi-parcours'!$A$1:$O$34</definedName>
    <definedName name="_xlnm.Print_Area" localSheetId="11">'3.4-CleA Feuille  route Finale'!$A$1:$O$33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4" i="2" l="1"/>
  <c r="B86" i="2"/>
  <c r="B85" i="2"/>
  <c r="B84" i="2"/>
  <c r="B83" i="2"/>
  <c r="B82" i="2"/>
  <c r="B80" i="2"/>
  <c r="B79" i="2"/>
  <c r="B78" i="2"/>
  <c r="B77" i="2"/>
  <c r="B76" i="2"/>
  <c r="B74" i="2"/>
  <c r="B73" i="2"/>
  <c r="B72" i="2"/>
  <c r="B71" i="2"/>
  <c r="B70" i="2"/>
  <c r="B68" i="2"/>
  <c r="B67" i="2"/>
  <c r="B66" i="2"/>
  <c r="B65" i="2"/>
  <c r="B50" i="2"/>
  <c r="B49" i="2"/>
  <c r="B48" i="2"/>
  <c r="B47" i="2"/>
  <c r="B46" i="2"/>
  <c r="B44" i="2"/>
  <c r="B43" i="2"/>
  <c r="B42" i="2"/>
  <c r="B41" i="2"/>
  <c r="B40" i="2"/>
  <c r="B38" i="2"/>
  <c r="B33" i="2"/>
  <c r="B22" i="2"/>
  <c r="B21" i="2"/>
  <c r="B20" i="2"/>
  <c r="B19" i="2"/>
  <c r="B16" i="2"/>
  <c r="B15" i="2"/>
  <c r="B14" i="2"/>
  <c r="B13" i="2"/>
  <c r="B10" i="2"/>
  <c r="B9" i="2"/>
  <c r="B7" i="2"/>
  <c r="B5" i="2"/>
  <c r="B4" i="2"/>
  <c r="B3" i="2"/>
  <c r="B2" i="2"/>
  <c r="B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Lustin</author>
  </authors>
  <commentList>
    <comment ref="B11" authorId="0" shapeId="0" xr:uid="{3E46BB17-6A68-B94F-949A-B4E4C0E46704}">
      <text>
        <r>
          <rPr>
            <b/>
            <sz val="9"/>
            <color rgb="FF000000"/>
            <rFont val="Calibri"/>
            <family val="2"/>
          </rPr>
          <t xml:space="preserve">AS :  Agent de service 
</t>
        </r>
        <r>
          <rPr>
            <b/>
            <sz val="9"/>
            <color rgb="FF000000"/>
            <rFont val="Calibri"/>
            <family val="2"/>
          </rPr>
          <t xml:space="preserve">AQS : Agent Qualifié de Service
</t>
        </r>
        <r>
          <rPr>
            <b/>
            <sz val="9"/>
            <color rgb="FF000000"/>
            <rFont val="Calibri"/>
            <family val="2"/>
          </rPr>
          <t xml:space="preserve">ATQS : Agent Très Qualifié de Service
</t>
        </r>
        <r>
          <rPr>
            <b/>
            <sz val="9"/>
            <color rgb="FF000000"/>
            <rFont val="Calibri"/>
            <family val="2"/>
          </rPr>
          <t xml:space="preserve">CE : Chef d’équipe
</t>
        </r>
        <r>
          <rPr>
            <b/>
            <sz val="9"/>
            <color rgb="FF000000"/>
            <rFont val="Calibri"/>
            <family val="2"/>
          </rPr>
          <t xml:space="preserve">MP : Maitrise d’Exploitation
</t>
        </r>
        <r>
          <rPr>
            <b/>
            <sz val="9"/>
            <color rgb="FF000000"/>
            <rFont val="Calibri"/>
            <family val="2"/>
          </rPr>
          <t xml:space="preserve">MA : Maitrise Administratif
</t>
        </r>
        <r>
          <rPr>
            <b/>
            <sz val="9"/>
            <color rgb="FF000000"/>
            <rFont val="Calibri"/>
            <family val="2"/>
          </rPr>
          <t xml:space="preserve">EA : Employé Administratif
</t>
        </r>
        <r>
          <rPr>
            <b/>
            <sz val="9"/>
            <color rgb="FF000000"/>
            <rFont val="Calibri"/>
            <family val="2"/>
          </rPr>
          <t xml:space="preserve">CA : Cadre.
</t>
        </r>
      </text>
    </comment>
  </commentList>
</comments>
</file>

<file path=xl/sharedStrings.xml><?xml version="1.0" encoding="utf-8"?>
<sst xmlns="http://schemas.openxmlformats.org/spreadsheetml/2006/main" count="1360" uniqueCount="527">
  <si>
    <t>ENTREPRISE</t>
  </si>
  <si>
    <t>Prénom</t>
  </si>
  <si>
    <t>Nom</t>
  </si>
  <si>
    <t>Raison sociale</t>
  </si>
  <si>
    <t xml:space="preserve"> SYNTHÈSE DU MAPPING FINAL</t>
  </si>
  <si>
    <t>Compétences validées dans le parcours initial</t>
  </si>
  <si>
    <t>8 - Écrit : Lecture et Ècriture</t>
  </si>
  <si>
    <t>0 - Non déterminé</t>
  </si>
  <si>
    <t>Compétences potentiellement maîtrisées mais partiellement évaluées</t>
  </si>
  <si>
    <t>3 - Technologie</t>
  </si>
  <si>
    <t>Compétences partiellement ou complètement évaluées mais non maîtrisées</t>
  </si>
  <si>
    <t>4 - Règles HQSE</t>
  </si>
  <si>
    <t>Compétences non encore évaluées</t>
  </si>
  <si>
    <t>7 - Ouverture Culturelle</t>
  </si>
  <si>
    <t>Objectifs prioritaires de progrès professionnels et personnels</t>
  </si>
  <si>
    <t>MAÎTRISE FINALE</t>
  </si>
  <si>
    <t>Commentaires</t>
  </si>
  <si>
    <t>Réalisation partielle</t>
  </si>
  <si>
    <t>Non déterminé</t>
  </si>
  <si>
    <t>DÉROULEMENT DU PARCOURS DE FORMATION ET COMMENTAIRES</t>
  </si>
  <si>
    <t>RECOMMANDATIONS POUR UNE SUITE ÉVENTUELLE DE PARCOURS</t>
  </si>
  <si>
    <t>comp</t>
  </si>
  <si>
    <t xml:space="preserve">IMITATION DEGRÉ 1 = </t>
  </si>
  <si>
    <t xml:space="preserve">ADAPTATION DEGRÉ 2 = </t>
  </si>
  <si>
    <t xml:space="preserve">TRANSPOSITION DEGRÉ 3 = </t>
  </si>
  <si>
    <t xml:space="preserve">AUTONOMIE DEGRÉ 4 = </t>
  </si>
  <si>
    <t>NON ÉVALUÉ</t>
  </si>
  <si>
    <t>exp</t>
  </si>
  <si>
    <t xml:space="preserve">CALCUL IMITATION DEGRÉ 1 </t>
  </si>
  <si>
    <t>ADAPTATION DEGRÉ 2 = Produit des énoncés compréhensibles avec quelques erreurs (syntaxiques, ou de structuration)</t>
  </si>
  <si>
    <t xml:space="preserve">CALCUL ADAPTATION DEGRÉ 2 </t>
  </si>
  <si>
    <t>CALCUL TRANSPOSITION DEGRÉ 3</t>
  </si>
  <si>
    <t>CALCUL AUTONOMIE DEGRÉ 4</t>
  </si>
  <si>
    <t>lit</t>
  </si>
  <si>
    <t xml:space="preserve">NUMÉRIQUE IMITATION DEGRÉ 1 </t>
  </si>
  <si>
    <t xml:space="preserve">NUMÉRIQUE ADAPTATION DEGRÉ 2 </t>
  </si>
  <si>
    <t>NUMÉRIQUE TRANSPOSITION DEGRÉ 3</t>
  </si>
  <si>
    <t>NUMÉRIQUE AUTONOMIE DEGRÉ 4</t>
  </si>
  <si>
    <t>ecr</t>
  </si>
  <si>
    <t xml:space="preserve">IMITATION DEGRÉ 1 </t>
  </si>
  <si>
    <t>degre</t>
  </si>
  <si>
    <t xml:space="preserve">ADAPTATION DEGRÉ 2 </t>
  </si>
  <si>
    <t>TRANSPOSITION DEGRÉ 3</t>
  </si>
  <si>
    <t>AUTONOMIE DEGRÉ 4</t>
  </si>
  <si>
    <t>cal</t>
  </si>
  <si>
    <t>Ne se repère pas dans un emploi du temps et ne calcule pas la durée de son travail</t>
  </si>
  <si>
    <t>CDD</t>
  </si>
  <si>
    <t>Ne calcule pas correctement la durée de son travail, bien qu'il ait noté ses horaires de travail</t>
  </si>
  <si>
    <t>CDI</t>
  </si>
  <si>
    <t>Calcule correctement la durée de son travail sur la base de son emploi du temps</t>
  </si>
  <si>
    <t>T. plein</t>
  </si>
  <si>
    <t>T. partiel</t>
  </si>
  <si>
    <t>dose</t>
  </si>
  <si>
    <t>Ne fait aucune relation entre les doses de produit et le remplissage d'un seau plein ou à moitié plein</t>
  </si>
  <si>
    <t>À déterminer</t>
  </si>
  <si>
    <t>nombre</t>
  </si>
  <si>
    <t>Distingue, sans les calculer, les doses nécessaires pour un demi seau et un seau plein</t>
  </si>
  <si>
    <t>0 sous-domaine</t>
  </si>
  <si>
    <t>Raisonne correctement sur la proportionnalité entre les doses et le remplissage d'un seau</t>
  </si>
  <si>
    <t>1 sous-domaines</t>
  </si>
  <si>
    <t>2 sous-domaines</t>
  </si>
  <si>
    <t>3 sous-domaines</t>
  </si>
  <si>
    <t>PROBL</t>
  </si>
  <si>
    <t>Ne réussit pas à raisonner sur le problème posé</t>
  </si>
  <si>
    <t>4 sous-domaines</t>
  </si>
  <si>
    <t>Se trompe dans les calculs  bien qu'il ait posé correctement les opérations</t>
  </si>
  <si>
    <t>5 sous-domaines</t>
  </si>
  <si>
    <t>Calcule correctement le nombre de semaines</t>
  </si>
  <si>
    <t>savoir</t>
  </si>
  <si>
    <t>0 savoir acquis</t>
  </si>
  <si>
    <t>CALs</t>
  </si>
  <si>
    <t>1 savoir acquis</t>
  </si>
  <si>
    <t>2 savoirs acquis</t>
  </si>
  <si>
    <t>3 savoirs acquis</t>
  </si>
  <si>
    <t>4 savoirs acquis</t>
  </si>
  <si>
    <t>5 savoirs acquis</t>
  </si>
  <si>
    <t>6 savoirs acquis</t>
  </si>
  <si>
    <t>NUM</t>
  </si>
  <si>
    <t>7 savoirs acquis</t>
  </si>
  <si>
    <t>8 savoirs acquis</t>
  </si>
  <si>
    <t>9 savoirs acquis</t>
  </si>
  <si>
    <t>domaine</t>
  </si>
  <si>
    <t>0 domaine acquis</t>
  </si>
  <si>
    <t>Décrit des  activités liées au fonctionnement en équipe (animation ou contribution)</t>
  </si>
  <si>
    <t>1 domaine acquis</t>
  </si>
  <si>
    <t>Se repère dans l'organigramme de la société</t>
  </si>
  <si>
    <t>2 domaines acquis</t>
  </si>
  <si>
    <t>3 domainess acquis</t>
  </si>
  <si>
    <t>Décrit des  activités liées à l'organisation, à la réalisation et au contrôle des chantiers</t>
  </si>
  <si>
    <t>4 domaines acquis</t>
  </si>
  <si>
    <t>Utilise régulièrement des mots du lexique métier</t>
  </si>
  <si>
    <t>5 domaines acquis</t>
  </si>
  <si>
    <t>6 domaines acquis</t>
  </si>
  <si>
    <t>Manifeste une capacité d'autonomie vis à vis de la formation</t>
  </si>
  <si>
    <t>7 domaines acquis</t>
  </si>
  <si>
    <t>Décrit spontanément  son niveau de maîtrise technique du métier</t>
  </si>
  <si>
    <t>1 IMITATION</t>
  </si>
  <si>
    <t>ANLCI</t>
  </si>
  <si>
    <t>Décrit les règles et principes HQSE</t>
  </si>
  <si>
    <t>2 ADAPTATION</t>
  </si>
  <si>
    <t>A été  formé aux gestes de premier secours (SST)</t>
  </si>
  <si>
    <t>3 TRANSPOSITION</t>
  </si>
  <si>
    <t>4 AUTONOMIE</t>
  </si>
  <si>
    <t>EQU</t>
  </si>
  <si>
    <t>MA</t>
  </si>
  <si>
    <t>Non atteint</t>
  </si>
  <si>
    <t>AUTO</t>
  </si>
  <si>
    <t>Non Prioritaire</t>
  </si>
  <si>
    <t>PR</t>
  </si>
  <si>
    <t>Prioritaire</t>
  </si>
  <si>
    <t>Non validé</t>
  </si>
  <si>
    <t>VA</t>
  </si>
  <si>
    <t>Partiellement validé</t>
  </si>
  <si>
    <t>APPR</t>
  </si>
  <si>
    <t>Validé</t>
  </si>
  <si>
    <t>PRD</t>
  </si>
  <si>
    <t>Peu important</t>
  </si>
  <si>
    <t>Important</t>
  </si>
  <si>
    <t>HQSE</t>
  </si>
  <si>
    <t>oui</t>
  </si>
  <si>
    <t>Oui</t>
  </si>
  <si>
    <t>Non</t>
  </si>
  <si>
    <t>Dom</t>
  </si>
  <si>
    <t>Sans objet</t>
  </si>
  <si>
    <t>1 - Communiquer en Français</t>
  </si>
  <si>
    <t>2 -  Calcul</t>
  </si>
  <si>
    <t>3 - Numérique</t>
  </si>
  <si>
    <t>4 - Travail en équipe</t>
  </si>
  <si>
    <t>5 - Travail en autonomie</t>
  </si>
  <si>
    <t>M.</t>
  </si>
  <si>
    <t>civ</t>
  </si>
  <si>
    <t>6 - Apprentissage autonome</t>
  </si>
  <si>
    <t>Mme</t>
  </si>
  <si>
    <t>7 - HQSE, Gestes, Postures</t>
  </si>
  <si>
    <t>À préciser</t>
  </si>
  <si>
    <t>jeu</t>
  </si>
  <si>
    <t>Sav</t>
  </si>
  <si>
    <t>Jeu 1</t>
  </si>
  <si>
    <t>1 - Oral : Compréhension et Expression</t>
  </si>
  <si>
    <t>Jeu 2</t>
  </si>
  <si>
    <t>2 - Attitudes Comportements</t>
  </si>
  <si>
    <t>Jeu 3</t>
  </si>
  <si>
    <t>Jeu 4</t>
  </si>
  <si>
    <t>Jeu 5</t>
  </si>
  <si>
    <t>Immédiatement</t>
  </si>
  <si>
    <t>DELAI</t>
  </si>
  <si>
    <t>Dans un délai fixé à :</t>
  </si>
  <si>
    <t>DATE</t>
  </si>
  <si>
    <t>Moins de 15 jours</t>
  </si>
  <si>
    <t>9 - Espace/Temps</t>
  </si>
  <si>
    <t>Plus d'un mois</t>
  </si>
  <si>
    <t>L'année prochaine</t>
  </si>
  <si>
    <t>domaine2</t>
  </si>
  <si>
    <t>1 domaine à acquérir</t>
  </si>
  <si>
    <t>2 domaines à acquérir</t>
  </si>
  <si>
    <t>3 domaines à acquérir</t>
  </si>
  <si>
    <t>4 domaines à acquérir</t>
  </si>
  <si>
    <t>5 domaines à acquérir</t>
  </si>
  <si>
    <t>6 domaines à acquérir</t>
  </si>
  <si>
    <t>7 domaines à acquérir</t>
  </si>
  <si>
    <t>nombre2</t>
  </si>
  <si>
    <t>1 sous - domaines</t>
  </si>
  <si>
    <t>2 sous - domaines</t>
  </si>
  <si>
    <t>IMITATION DEGRÉ 1 
Comprend difficilement : répétitions et reformulations nécessaires, débit lent</t>
  </si>
  <si>
    <t>3 sous -domaines</t>
  </si>
  <si>
    <t>ADAPTATION DEGRÉ 2
Comprend moyennement : répétitions et reformulations parfois nécessaires, débit correct</t>
  </si>
  <si>
    <t>4 sous - domaines</t>
  </si>
  <si>
    <t>TRANSPOSITION DEGRÉ 3 
Comprend aisément des énoncés simples</t>
  </si>
  <si>
    <t>5 sous - domaines</t>
  </si>
  <si>
    <t>AUTONOMIE DEGRÉ 4 
Comprend des énoncés complexes</t>
  </si>
  <si>
    <t>6 sous - domaines</t>
  </si>
  <si>
    <t>7 sous - domaines</t>
  </si>
  <si>
    <t>8 sous - domaines</t>
  </si>
  <si>
    <t>PRIORITAIRE</t>
  </si>
  <si>
    <t>9 sous-  domaines</t>
  </si>
  <si>
    <t>10 sous - domaines</t>
  </si>
  <si>
    <t>11 sous - domaines</t>
  </si>
  <si>
    <t>IMITATION DEGRÉ 1
Produit des énoncés non structurés (verbes non conjugués, juxtaposition de mots, lexique limité)</t>
  </si>
  <si>
    <t>12 sous - domaines</t>
  </si>
  <si>
    <t>ADAPTATION DEGRÉ 2 
Produit des énoncés compréhensibles avec quelques erreurs (syntaxiques, ou de structuration)</t>
  </si>
  <si>
    <t>13 sous - domaines</t>
  </si>
  <si>
    <t>TRANSPOSITION DEGRÉ 3 
Produit des énoncés structurés et sans erreurs</t>
  </si>
  <si>
    <t>14 sous - domaines</t>
  </si>
  <si>
    <t>AUTONOMIE DEGRÉ 4 
S'exprime avec une grande aisance</t>
  </si>
  <si>
    <t>15 sous - domaines</t>
  </si>
  <si>
    <t>16 sous - domaines</t>
  </si>
  <si>
    <t>17 sous - domaines</t>
  </si>
  <si>
    <t>IMITATION DEGRÉ 1 
Difficulté à prendre en compte des attentes du client et/ou du chef d’équipe</t>
  </si>
  <si>
    <t>18 sous - domaines</t>
  </si>
  <si>
    <t>ADAPTATION DEGRÉ 2 
Prise en compte routinière des attentes du client, et/ou du chef d’équipe)</t>
  </si>
  <si>
    <t>19 sous - domaines</t>
  </si>
  <si>
    <t>TRANSPOSITION DEGRÉ 3
Prise en compte spontanée des attentes du client et du chef d’équipe dans une situation nouvelle</t>
  </si>
  <si>
    <t>20 sous - domaines</t>
  </si>
  <si>
    <t xml:space="preserve">AUTONOMIE DEGRÉ 4
Prise d’initiative conforme aux attentes du client et information spontanée du chef d’équipe </t>
  </si>
  <si>
    <t xml:space="preserve"> + de 20 sous - domaines</t>
  </si>
  <si>
    <t>Non évalué</t>
  </si>
  <si>
    <t>AQ</t>
  </si>
  <si>
    <t>IMITATION DEGRÉ 1 
Le vocabulaire métier n’est pas maîtrisé et les principes technologiques sont ignorés</t>
  </si>
  <si>
    <t>Non Acquis</t>
  </si>
  <si>
    <t>ADAPTATION DEGRÉ 2 
Le vocabulaire métier est partiellement utilisé et les principes technologiques sont rarement invoqués</t>
  </si>
  <si>
    <t>Partiellement Acquis</t>
  </si>
  <si>
    <t>TRANSPOSITION DEGRÉ 3 
Recherche de mots inconnus dans le lexique. La définition est mémorisée. Les principes technologiques sont mentionnés</t>
  </si>
  <si>
    <t>Acquis</t>
  </si>
  <si>
    <t>AUTONOMIE DEGRÉ 4 
Prise en compte du vocabulaire métier et des principes technologiques face à une situation nouvelle</t>
  </si>
  <si>
    <t>AS</t>
  </si>
  <si>
    <t>Classif</t>
  </si>
  <si>
    <t>AQS</t>
  </si>
  <si>
    <t>IMITATION DEGRÉ 1 
Le respect des règles n’est pas relié à l’identification d’un risque</t>
  </si>
  <si>
    <t>ATQS</t>
  </si>
  <si>
    <t>ADAPTATION DEGRÉ 2 
Le lien entre les règles et les risques est correctement formulé dans les situations habituelles</t>
  </si>
  <si>
    <t xml:space="preserve"> CE</t>
  </si>
  <si>
    <t>TRANSPOSITION DEGRÉ 3 
Face à un risque inconnu, recherche d’une mesure préventive avec l'aide des responsables du chantier</t>
  </si>
  <si>
    <t>EA</t>
  </si>
  <si>
    <t>AUTONOMIE DEGRÉ 4 
Analyse des risques et élaboration de mesures préventives adaptées</t>
  </si>
  <si>
    <t>MP</t>
  </si>
  <si>
    <t>CA</t>
  </si>
  <si>
    <t>IMITATION DEGRÉ 1 
Difficulté à expliquer et justifier la mise en œuvre de la gestuelle adaptée aux risques quotidiens</t>
  </si>
  <si>
    <t>ADAPTATION DEGRÉ 2 
La gestuelle adaptée aux risques quotidiens est expliquée et justifiée</t>
  </si>
  <si>
    <t>À déterminer après CPNE</t>
  </si>
  <si>
    <t>Valid</t>
  </si>
  <si>
    <t>TRANSPOSITION DEGRÉ 3 
Les règles liées à un risque inhabituel sont énoncées et justifiées</t>
  </si>
  <si>
    <t>Partielle</t>
  </si>
  <si>
    <t>AUTONOMIE DEGRÉ 4 
Face à un accident, les gestes de premier secours sont décrits et justifiés</t>
  </si>
  <si>
    <t>Totale</t>
  </si>
  <si>
    <t>Salarié</t>
  </si>
  <si>
    <t>origine</t>
  </si>
  <si>
    <t xml:space="preserve">IMITATION DEGRÉ 1 
De nombreuses difficultés dans la mémorisation de la disposition des objets sur un bureau ou des meubles dans une pièce </t>
  </si>
  <si>
    <t>Employeur</t>
  </si>
  <si>
    <t xml:space="preserve">ADAPTATION DEGRÉ 2 
Bonne mémorisation de la disposition des objets sur un bureau ou des meubles dans une pièce dans le cadre familier d’un chantier </t>
  </si>
  <si>
    <t>Employeur et Salarié</t>
  </si>
  <si>
    <t>TRANSPOSITION DEGRÉ 3 
Bonne perception des changements dans la disposition des objets sur un bureau ou des meubles d’une pièce dans le cadre familier d’un chantier</t>
  </si>
  <si>
    <t>Non 
déterminé</t>
  </si>
  <si>
    <t>AUTONOMIE DEGRÉ 4 
Perception fine de détails spécifiques dans le cadre d’un nouveau chantier</t>
  </si>
  <si>
    <t>Sécurisation de l'emploi actuel</t>
  </si>
  <si>
    <t>nature</t>
  </si>
  <si>
    <t>Nouvel emploi</t>
  </si>
  <si>
    <t>IMITATION DEGRÉ 1 
Réalise une mesure, une pesée, se repère dans la relation d’ordre, (plus grand, plus loin, plus cher), mais ne peut réaliser aucun calcul</t>
  </si>
  <si>
    <t>Formation qualifiante</t>
  </si>
  <si>
    <t xml:space="preserve">ADAPTATION DEGRÉ 2 
Identifie l’opération à poser pour résoudre une situation, un problème simple : ajouter, retrancher, partager, multiplier. </t>
  </si>
  <si>
    <t>Meilleure polyvalence</t>
  </si>
  <si>
    <t xml:space="preserve">TRANSPOSITION DEGRÉ 3 
Calcule un volume, utilise les pourcentages et les rapports de proportionnalité, convertit les unités de mesure dans des contextes usuels. . </t>
  </si>
  <si>
    <t>AUTONOMIE DEGRÉ 4 
Résout par la numération des problèmes complexes, contrôle voire anticipe les résultats par un ordre de grandeur</t>
  </si>
  <si>
    <t>Transfert pratique</t>
  </si>
  <si>
    <t>motif</t>
  </si>
  <si>
    <t>Évolution des techniques</t>
  </si>
  <si>
    <t>IMITATION DEGRÉ 1 
Utilise un téléphone exclusivement pour échanger des messages vocaux</t>
  </si>
  <si>
    <t>Nouveaux chantiers</t>
  </si>
  <si>
    <t>ADAPTATION DEGRÉ 2 
Utilise un smartphone pour envoyer des SMS,  des Photos ou des vidéos</t>
  </si>
  <si>
    <t>Nouveau métier</t>
  </si>
  <si>
    <t xml:space="preserve">TRANSPOSITION DEGRÉ 3 
Utilise un smartphone pour consulter Internet, renseigner un document administratif, se servir d’un GPS, dialoguer sur les réseaux sociaux </t>
  </si>
  <si>
    <t>AUTONOMIE DEGRÉ 4 
Utilise un ordinateur ou une tablette pour saisir un texte, envoyer des mails, réaliser des impressions</t>
  </si>
  <si>
    <t>OuiClea</t>
  </si>
  <si>
    <t>Non Certication Complète</t>
  </si>
  <si>
    <t xml:space="preserve">IMITATION DEGRÉ 1 
Distingue le tu et le vous et utilise les formules usuelles de politesse </t>
  </si>
  <si>
    <t>ADAPTATION DEGRÉ 2 
Prévient avant d’intervenir dans un bureau occupé, se positionne à la bonne distance du client et applique des règles de discrétion</t>
  </si>
  <si>
    <t>TRANSPOSITION DEGRÉ 3 
Répond aux demandes et réclamations du client dans les strictes limites de sa responsabilité</t>
  </si>
  <si>
    <t>AUTONOMIE DEGRÉ 4 
Sélectionne les informations pertinentes à communiquer à son Chef d’équipe</t>
  </si>
  <si>
    <t>Accès à un parcours CQP/TFP</t>
  </si>
  <si>
    <t>IMITATION DEGRÉ 1 
Lit des mots isolés sans réussir à lire une phrase complète</t>
  </si>
  <si>
    <t>ADAPTATION DEGRÉ 2 
Ne réussit pas à lire un petit texte de quelques lignes dans sa totalité : erreurs sur certains mots, non prise en compte de la ponctuation</t>
  </si>
  <si>
    <t>150 h</t>
  </si>
  <si>
    <t>TRANSPOSITION DEGRÉ 3 
Lit un petit texte de quelques lignes et est capable de répondre à des questions liées à ce texte</t>
  </si>
  <si>
    <t>75 h</t>
  </si>
  <si>
    <t>AUTONOMIE DEGRÉ 4 
Lit des textes longs (articles, livres)</t>
  </si>
  <si>
    <t>IMITATION DEGRÉ 1 
Renseigne un formulaire simple d'identité</t>
  </si>
  <si>
    <t>ADAPTATION DEGRÉ 2 
Rédige un document compréhensible mais avec des fautes d’orthographe et des erreurs grammaticales et syntaxiques</t>
  </si>
  <si>
    <t>TRANSPOSITION DEGRÉ 3 
Rédige un petit texte sans erreur syntaxique mais avec des fautes d'orthographe</t>
  </si>
  <si>
    <t>AUTONOMIE DEGRÉ 4 
Rédige un texte long et sans faute</t>
  </si>
  <si>
    <r>
      <t xml:space="preserve">IMITATION DEGRÉ 1 
</t>
    </r>
    <r>
      <rPr>
        <b/>
        <i/>
        <sz val="18"/>
        <color theme="1"/>
        <rFont val="Calibri"/>
        <family val="2"/>
        <scheme val="minor"/>
      </rPr>
      <t>Éprouve des difficultés pour prévoir et mesurer le temps nécessaire à l’accomplissement de tâches, est mis en difficulté́ par des environnements nouveaux</t>
    </r>
  </si>
  <si>
    <r>
      <t xml:space="preserve">ADAPTATION DEGRÉ 2 
</t>
    </r>
    <r>
      <rPr>
        <b/>
        <i/>
        <sz val="18"/>
        <color theme="1"/>
        <rFont val="Calibri"/>
        <family val="2"/>
        <scheme val="minor"/>
      </rPr>
      <t>Sait se repérer sur un plan, prévoir un temps de déplacement</t>
    </r>
  </si>
  <si>
    <r>
      <t xml:space="preserve">TRANSPOSITION DEGRÉ 3 
</t>
    </r>
    <r>
      <rPr>
        <b/>
        <i/>
        <sz val="18"/>
        <color theme="1"/>
        <rFont val="Calibri"/>
        <family val="2"/>
        <scheme val="minor"/>
      </rPr>
      <t>Sait s’organiser et planifier son temps, se projeter et anticiper sa mobilité́</t>
    </r>
  </si>
  <si>
    <r>
      <t xml:space="preserve">AUTONOMIE DEGRÉ 4 
</t>
    </r>
    <r>
      <rPr>
        <b/>
        <i/>
        <sz val="18"/>
        <color theme="1"/>
        <rFont val="Calibri"/>
        <family val="2"/>
        <scheme val="minor"/>
      </rPr>
      <t>Se projette avec aisance dans le temps et l’espace, s’organise, prend ses dispositions de façon à s’adapter à des contextes variés et nouveaux</t>
    </r>
    <r>
      <rPr>
        <b/>
        <sz val="18"/>
        <color theme="1"/>
        <rFont val="Calibri"/>
        <family val="2"/>
        <scheme val="minor"/>
      </rPr>
      <t>.</t>
    </r>
  </si>
  <si>
    <t>COMPÉTENCES MCCP</t>
  </si>
  <si>
    <t>PRIORITÉS</t>
  </si>
  <si>
    <t xml:space="preserve">Observations / Remarques     </t>
  </si>
  <si>
    <t>1.1 - Oral Compréhension</t>
  </si>
  <si>
    <t>1.2 - Oral Expression</t>
  </si>
  <si>
    <t>2- Attitudes/Comportements</t>
  </si>
  <si>
    <t>4- Règles HQSE</t>
  </si>
  <si>
    <t xml:space="preserve">5.1- Gestes/Postures </t>
  </si>
  <si>
    <t>5.2-Observation</t>
  </si>
  <si>
    <t>6.1- Calcul</t>
  </si>
  <si>
    <t>6.2-Numérique</t>
  </si>
  <si>
    <t>8.1 - Ecrit Lecture</t>
  </si>
  <si>
    <t>8.2 - Ecrit Écriture</t>
  </si>
  <si>
    <t>9- Espace/Temps</t>
  </si>
  <si>
    <t xml:space="preserve">OBJECTIFS PRIORITAIRES DE PROGRÈS </t>
  </si>
  <si>
    <t xml:space="preserve">OBJECTIFS PRIORITAIRES DE PROGRÈS PROFESSIONNELS </t>
  </si>
  <si>
    <t xml:space="preserve">OBJECTIFS PRIORITAIRES DE PROGRÈS PERSONNELS				</t>
  </si>
  <si>
    <t xml:space="preserve">PRÉCONISATION ET COMMENTAIRES </t>
  </si>
  <si>
    <t xml:space="preserve"> ANALYSE DES OBJECTIFS INITIAUX DE PROGRÈS PROFESSIONNELS ET PERSONNELS</t>
  </si>
  <si>
    <t>MAÎTRISE ACTUELLE</t>
  </si>
  <si>
    <t>Identification des compétences MCCP à travailler  pour atteindre cet objectif</t>
  </si>
  <si>
    <t xml:space="preserve"> SYNTHÈSE DU MAPPING À MI-PARCOURS</t>
  </si>
  <si>
    <t xml:space="preserve"> ANALYSE DES OBJECTIFS  DE PROGRÈS PROFESSIONNELS ET PERSONNELS POUR LA SUITE DU PARCOURS</t>
  </si>
  <si>
    <t>NOM(S) DU OU DES STAGIAIRES</t>
  </si>
  <si>
    <t>RÉFÉRENT</t>
  </si>
  <si>
    <t>Mail</t>
  </si>
  <si>
    <t>Tél</t>
    <phoneticPr fontId="0" type="noConversion"/>
  </si>
  <si>
    <t>RENSEIGNEMENTS CONCERNANT LES CHANTIERS ET L'ORGANISTION</t>
  </si>
  <si>
    <t>NATURE DES ACTIVITÉS</t>
  </si>
  <si>
    <t>ORGANISATION DU SITE</t>
  </si>
  <si>
    <t>Tertiaire
Bureaux</t>
  </si>
  <si>
    <t xml:space="preserve">  Immeubles 
Co-Propriété</t>
  </si>
  <si>
    <t>Hospitalier</t>
  </si>
  <si>
    <t>Industrie</t>
  </si>
  <si>
    <t>Logistique</t>
  </si>
  <si>
    <t>Entretien manuel</t>
  </si>
  <si>
    <t>Entretien mécanisé</t>
  </si>
  <si>
    <t>Remise en état</t>
  </si>
  <si>
    <t>Travaille en présence des clients</t>
  </si>
  <si>
    <t>Comprendre les consignes orales</t>
  </si>
  <si>
    <t>Professionnalisation et évolution</t>
  </si>
  <si>
    <t>S’exprimer à l’oral, notamment vis à vis du client et du CE</t>
  </si>
  <si>
    <t>Comprendre les consignes écrites</t>
  </si>
  <si>
    <t>Lire des étiquettes de produit</t>
  </si>
  <si>
    <t>Autonomie</t>
  </si>
  <si>
    <t>Utiliser le lexique professionnel : produit, matériel, modes opératoires</t>
  </si>
  <si>
    <t>Fidélisation</t>
  </si>
  <si>
    <t>Rédiger des messages écrits simples, notamment SMS</t>
  </si>
  <si>
    <t>Interventions en présence du client</t>
  </si>
  <si>
    <t>Utiliser des fiches de poste, notamment en ce qui concerne les durées et les périodicités</t>
  </si>
  <si>
    <t>Demande spécifique du client</t>
  </si>
  <si>
    <t>Utiliser le cahier de liaison</t>
  </si>
  <si>
    <t>Développement personnel</t>
  </si>
  <si>
    <t>Utiliser une fiche de commande de produits</t>
  </si>
  <si>
    <t>Autre…</t>
  </si>
  <si>
    <t>Réaliser des calculs simples liés à un dosage de produit, à la gestion d’un stock de fournitures ou à la durée des opération à réaliser</t>
  </si>
  <si>
    <t>OBJECTFS DE PROGRÈS PERSONNELS ET PROFESSIONNELS</t>
  </si>
  <si>
    <t>Utiliser un emploi du temps</t>
  </si>
  <si>
    <t>Renseigner une fiche de pointage</t>
  </si>
  <si>
    <t>Utiliser les transports en commun pour se déplacer d’un chantier à un autre</t>
  </si>
  <si>
    <t>Faire preuve d’autonomie dans la mise en œuvre des techniques et mode opératoires : respect de la chronologie des taches</t>
  </si>
  <si>
    <t>Respecter des consignes de sécurité, hygiène, environnement</t>
  </si>
  <si>
    <t>Démontrer les attitudes de service et du travail en équipe</t>
  </si>
  <si>
    <t>DOCUMENTS AUTHENTIQUES COLLECTÉS</t>
  </si>
  <si>
    <t>Autocontrôler la prestation</t>
  </si>
  <si>
    <t>Utiliser des outils numériques notamment Smartphone</t>
  </si>
  <si>
    <t>Polyvalence</t>
  </si>
  <si>
    <t>Évolution vers un emploi plus qualifié</t>
  </si>
  <si>
    <t>Mobilité entre plusieurs chantiers</t>
  </si>
  <si>
    <t>Accès aux formations  CQP/TFP</t>
  </si>
  <si>
    <t>ADAPTATION DEGRÉ 2 
Sait se repérer sur un plan, prévoir un temps de déplacement</t>
  </si>
  <si>
    <t xml:space="preserve">Réalisé            </t>
  </si>
  <si>
    <t>5 - Gestes Postures Observation</t>
  </si>
  <si>
    <t>6 - Calcul Numérique</t>
  </si>
  <si>
    <t>Complet</t>
  </si>
  <si>
    <t>Partiel</t>
  </si>
  <si>
    <t>RENSEIGNEMENTS CONCERNANT L'ENTREPRISE</t>
  </si>
  <si>
    <t>Adresse</t>
  </si>
  <si>
    <t>La Rutilante</t>
  </si>
  <si>
    <t>Civilité</t>
  </si>
  <si>
    <t>Nom JF</t>
  </si>
  <si>
    <t>Adresse 1</t>
  </si>
  <si>
    <t>Adresse 2</t>
  </si>
  <si>
    <t>CP</t>
  </si>
  <si>
    <t>VILLE</t>
  </si>
  <si>
    <t>Yacouba</t>
  </si>
  <si>
    <t>Sidibé</t>
  </si>
  <si>
    <t>Emploi</t>
  </si>
  <si>
    <t>Classification</t>
  </si>
  <si>
    <t>Contrat</t>
  </si>
  <si>
    <t>Temps de travail</t>
  </si>
  <si>
    <t>Multi ermployeur</t>
  </si>
  <si>
    <t>Date entrée dans l'Entreprise</t>
  </si>
  <si>
    <t>Ancienneté dans le secteur</t>
  </si>
  <si>
    <t>TH</t>
  </si>
  <si>
    <t>Date Arrivée en France</t>
  </si>
  <si>
    <t>Langue maternelle</t>
  </si>
  <si>
    <t>Langue de scolarisation</t>
  </si>
  <si>
    <t>Nb années scolarisation ou niveau</t>
  </si>
  <si>
    <t>Historique des parcours antérieurs tracés dans la Plateforme</t>
  </si>
  <si>
    <t>Autres parcours antérieurs non tracés dans la Plateforme</t>
  </si>
  <si>
    <t xml:space="preserve">Interrroger le candidat sur d'autres types parcours qu'il aurait suivis </t>
  </si>
  <si>
    <r>
      <t xml:space="preserve">D'autres formations non tracées dans la Plateforme peuvent avoir été précedemment suivies
(Ecrits Pro, DILF, DELF, DALF, DCL, DFP, Cloe, TCF ANF, FOS….)                                                  </t>
    </r>
    <r>
      <rPr>
        <b/>
        <i/>
        <sz val="22"/>
        <color rgb="FF0070C0"/>
        <rFont val="Calibri (Corps)"/>
      </rPr>
      <t xml:space="preserve">  --&gt;</t>
    </r>
    <r>
      <rPr>
        <b/>
        <i/>
        <sz val="18"/>
        <color rgb="FF0070C0"/>
        <rFont val="Calibri (Corps)"/>
      </rPr>
      <t xml:space="preserve">
Les mentionner si le candidat est en mesure d'en parler</t>
    </r>
  </si>
  <si>
    <t xml:space="preserve">Second parcours MCCP </t>
  </si>
  <si>
    <t>Proposition d’un parcours CléA</t>
  </si>
  <si>
    <r>
      <t>Date naissance
ou 1</t>
    </r>
    <r>
      <rPr>
        <b/>
        <vertAlign val="superscript"/>
        <sz val="16"/>
        <rFont val="Calibri (Corps)"/>
      </rPr>
      <t>er</t>
    </r>
    <r>
      <rPr>
        <b/>
        <sz val="16"/>
        <rFont val="Calibri (Corps)"/>
      </rPr>
      <t xml:space="preserve"> janvier de l'année</t>
    </r>
  </si>
  <si>
    <t>MCCP</t>
  </si>
  <si>
    <t>CléA</t>
  </si>
  <si>
    <t>MAÎTRISE DE LA  COMPÉTENCE (DEGRÉS ANLCI)</t>
  </si>
  <si>
    <t>2 Calcul</t>
  </si>
  <si>
    <t>3 Numérique</t>
  </si>
  <si>
    <t xml:space="preserve">4 - Travail en équipe	
	</t>
  </si>
  <si>
    <t>7 DOMAINES COMPÉTENCES CléA</t>
  </si>
  <si>
    <t>1.1 Communiquer en Français Oral  Compréhension</t>
  </si>
  <si>
    <t>1.2  Communiquer en Français Oeal Expression</t>
  </si>
  <si>
    <t>2.1 Communiquer en Français Écrit Lecture</t>
  </si>
  <si>
    <t>2.2 Communiquer en Français Écrit Écriture</t>
  </si>
  <si>
    <t>Interagir à l’oral avec le Client sur la réalisation d’un travail exceptionnel</t>
  </si>
  <si>
    <t>Interagir quotidiennement à l’oral   avec les usagers</t>
  </si>
  <si>
    <t>Transmettre les informations contenues dans un document technique</t>
  </si>
  <si>
    <t xml:space="preserve">Alerter de façon circonstanciée sur des non conformités précises </t>
  </si>
  <si>
    <t>Calculer et comparer des coûts</t>
  </si>
  <si>
    <t>Anticiper une surconsommation de produits et fournitures liée à des circonstances particulières</t>
  </si>
  <si>
    <t>Expliquer un calcul (consommation, prix, surface…)</t>
  </si>
  <si>
    <t>Utiliser les outils numériques mis à disposition</t>
  </si>
  <si>
    <t>Rédiger un texte simple dans Word en respectant des règles de présentation</t>
  </si>
  <si>
    <t>Réaliser une recherche sur Internet</t>
  </si>
  <si>
    <t>Évaluer la pertinence des résultats de la recherche</t>
  </si>
  <si>
    <t xml:space="preserve"> Saisir un SMS en respectant des règles de présentation</t>
  </si>
  <si>
    <t xml:space="preserve"> Sauvegarder la photo ou l'image jointe à un SMS ou à un MMS</t>
  </si>
  <si>
    <t xml:space="preserve">Contrôler ses réactions </t>
  </si>
  <si>
    <t>Entretenir un bon climat avec ses collègues</t>
  </si>
  <si>
    <t>Porter les valeurs de l'entreprise à laquelle il appartient</t>
  </si>
  <si>
    <t xml:space="preserve">Prendre en compte le point de vue de sa hiérarchie </t>
  </si>
  <si>
    <t>Identifier les contraintes de chantier</t>
  </si>
  <si>
    <t>Hiérarchiser des activités en fonction de leur importance</t>
  </si>
  <si>
    <t>Accueillir et intégrer un nouveau collègue</t>
  </si>
  <si>
    <t>Proposer à sa hiérarchie une amélioration technique</t>
  </si>
  <si>
    <t>Transmettre son savoir-faire et des consignes</t>
  </si>
  <si>
    <t>Comparer l'efficacité des différentes techniques</t>
  </si>
  <si>
    <t>Prévenir les risques et situations dangereuses</t>
  </si>
  <si>
    <t>Adopter les gestes et postures adaptés aux différentes situations afin d'éviter les douleurs et de ménager son corps</t>
  </si>
  <si>
    <t>Mettre en sécurité́ une situation d’accident</t>
  </si>
  <si>
    <t xml:space="preserve">Appliquer les principes d’économie d’énergie et de protection de l’environnement </t>
  </si>
  <si>
    <t>IMITATION DEGRÉ 1 
Difficulté à décrire la division du travail sur un chantier</t>
  </si>
  <si>
    <t>ADAPTATION DEGRÉ 2 
Décrit les missions qui lui sont confiées</t>
  </si>
  <si>
    <t>TRANSPOSITION DEGRÉ 3
Se positionne sur l'organigramme</t>
  </si>
  <si>
    <t>AUTONOMIE DEGRÉ 4
Est en mesure de remplacer un agent dont les missions sont différentes des siennes</t>
  </si>
  <si>
    <t>IMITATION DEGRÉ 1 
Les activités sont enchaînées  sans vision globale</t>
  </si>
  <si>
    <t xml:space="preserve">ADAPTATION DEGRÉ 2
Décrit des  activités liées à la préparation, à la réalisation et au contrôle de ses chantiers </t>
  </si>
  <si>
    <t>TRANSPOSITION DEGRÉ 3
Organise son travail en fonction de la fiche de poste</t>
  </si>
  <si>
    <t>AUTONOMIE DEGRÉ 4
Propose des solutions face aux aléa d'un chantier</t>
  </si>
  <si>
    <t>TRANSPOSITION DEGRÉ 3
Se positionne comme acteur de sa formation au regard de son niveau de maîtrise du métier</t>
  </si>
  <si>
    <t>IMITATION DEGRÉ 1 
Parvient difficilement à justifier les règles  qu'il doit observer</t>
  </si>
  <si>
    <t xml:space="preserve">ADAPTATION DEGRÉ 2
Décrit et justifie les règles et principes HQSE qui s'appliquent à son poste de travail </t>
  </si>
  <si>
    <t>TRANSPOSITION DEGRÉ 3
Identifie les risques et précautions à prendre sur son poste de travail</t>
  </si>
  <si>
    <t>AUTONOMIE DEGRÉ 4
Est force de proposition face à un rique nouveau ou face à un accident</t>
  </si>
  <si>
    <t>AUTONOMIE DEGRÉ 4
Décrit un projet de formation lié à un projet d'évolution</t>
  </si>
  <si>
    <t>IMITATION DEGRÉ 1 
Subit la formation comme une obligation ou une contrainte</t>
  </si>
  <si>
    <t>ADAPTATION DEGRÉ 2 
Exprime sa motivation à l'égard de le formation</t>
  </si>
  <si>
    <t>Second parcours CléA</t>
  </si>
  <si>
    <t>SOMMAIRE</t>
  </si>
  <si>
    <r>
      <rPr>
        <b/>
        <sz val="18"/>
        <color indexed="12"/>
        <rFont val="Calibri"/>
        <family val="2"/>
      </rPr>
      <t>1.1 Collecter les informations sur le candidat</t>
    </r>
    <r>
      <rPr>
        <b/>
        <sz val="18"/>
        <rFont val="Calibri"/>
        <family val="2"/>
      </rPr>
      <t xml:space="preserve">
</t>
    </r>
    <r>
      <rPr>
        <b/>
        <i/>
        <sz val="14"/>
        <rFont val="Calibri"/>
        <family val="2"/>
      </rPr>
      <t>pour l'inscription sur la Plateorme</t>
    </r>
  </si>
  <si>
    <t>Première marche d'un processus de formation</t>
  </si>
  <si>
    <t>8 - Écrit : Lecture et Écriture</t>
  </si>
  <si>
    <t>Tertiaire commerces</t>
  </si>
  <si>
    <t>Travail isolé</t>
  </si>
  <si>
    <t>TYPES DE CHANTIERS</t>
  </si>
  <si>
    <t>Vitrerie en hauteur</t>
  </si>
  <si>
    <t>Équipe avec chef d'equipe</t>
  </si>
  <si>
    <t>Animation d'équipe</t>
  </si>
  <si>
    <t>FORMATEUR</t>
  </si>
  <si>
    <t xml:space="preserve"> Prénom Nom</t>
  </si>
  <si>
    <t>Date retour :</t>
  </si>
  <si>
    <r>
      <rPr>
        <b/>
        <sz val="18"/>
        <color indexed="12"/>
        <rFont val="Calibri"/>
        <family val="2"/>
      </rPr>
      <t xml:space="preserve">2.1 MCCP Entretien de Positionnement Pédagogique
</t>
    </r>
    <r>
      <rPr>
        <b/>
        <i/>
        <sz val="14"/>
        <rFont val="Calibri"/>
        <family val="2"/>
      </rPr>
      <t>À transmettre au Candidat, à l'Entreprise, 
à l'OPC0 et à l'OC</t>
    </r>
  </si>
  <si>
    <t>Date d'envoi :</t>
  </si>
  <si>
    <t>Tel</t>
  </si>
  <si>
    <r>
      <rPr>
        <b/>
        <sz val="16"/>
        <color indexed="12"/>
        <rFont val="Calibri"/>
        <family val="2"/>
        <scheme val="minor"/>
      </rPr>
      <t xml:space="preserve">1.2  MCCP Analyse des attentes, des besoins et des postes 
</t>
    </r>
    <r>
      <rPr>
        <b/>
        <i/>
        <sz val="16"/>
        <rFont val="Calibri"/>
        <family val="2"/>
        <scheme val="minor"/>
      </rPr>
      <t>À renseigner par le référent de l'Entreprise, 
puis à transmettreà l'OPCA et à l'OC</t>
    </r>
  </si>
  <si>
    <r>
      <rPr>
        <b/>
        <sz val="16"/>
        <color indexed="12"/>
        <rFont val="Calibri"/>
        <family val="2"/>
        <scheme val="minor"/>
      </rPr>
      <t xml:space="preserve">1.3  CléA Analyse des attentes, des besoins et des postes 
</t>
    </r>
    <r>
      <rPr>
        <b/>
        <i/>
        <sz val="16"/>
        <rFont val="Calibri"/>
        <family val="2"/>
        <scheme val="minor"/>
      </rPr>
      <t>À renseigner par le référent de l'Entreprise, 
puis à transmettreà l'OPCA et à l'OC</t>
    </r>
  </si>
  <si>
    <t>Hôtellerie</t>
  </si>
  <si>
    <t>PROJET DE L'ENTREPRISE                                                                                                          Oui/Non</t>
  </si>
  <si>
    <r>
      <t xml:space="preserve"> Le(les) salarié (s) doit (doivent) mieux	                                                                          </t>
    </r>
    <r>
      <rPr>
        <b/>
        <sz val="18"/>
        <color rgb="FFFFFFFF"/>
        <rFont val="Calibri (Corps)"/>
      </rPr>
      <t>Oui/Non/Sans Objet</t>
    </r>
    <r>
      <rPr>
        <b/>
        <sz val="20"/>
        <color indexed="9"/>
        <rFont val="Calibri"/>
        <family val="2"/>
        <scheme val="minor"/>
      </rPr>
      <t xml:space="preserve">				</t>
    </r>
  </si>
  <si>
    <t>STAGIAIRE</t>
  </si>
  <si>
    <t xml:space="preserve">PRÉCONISATIONS ET COMMENTAIRES </t>
  </si>
  <si>
    <t>2.2 MCCP Feuille de route initiale 
À transmettre au Candidat</t>
  </si>
  <si>
    <t>2.3 MCCP Feuille de route 
mi-parcours 
À transmettre au Candidat, à l'entreprise, à l'OC et à l'OPCO</t>
  </si>
  <si>
    <t>2.4  MCCP Bilan Final
À transmettre au Candidat, à l'entreprise,à l'OC et à l'OPCO</t>
  </si>
  <si>
    <t>3.1 CléA Entretien de Positionnement Pédagogique 
À transmettre au Candidat, à l'Entreprise, 
à l'OPC0 et à l'OC</t>
  </si>
  <si>
    <t>3.2 CléA Feuille de route initiale 
À transmettre au Candidat</t>
  </si>
  <si>
    <t>3.3 CléA Feuille de route mi-parcours 
À transmettre au Candidat, à l'entreprise, à l'OC et à l'OPCO</t>
  </si>
  <si>
    <t>3.4 CléA Bilan Final 
À transmettre au Candidat, à l'entreprise, à l'OC et à l'OPCO</t>
  </si>
  <si>
    <t>hlhlhlhlhl</t>
  </si>
  <si>
    <t>À Améliorer</t>
  </si>
  <si>
    <t>Maîtrisé</t>
  </si>
  <si>
    <t xml:space="preserve"> BILAN FINAL DES OBJECTIFS  DE PROGRÈS PROFESSIONNELS ET PERSONNELS </t>
  </si>
  <si>
    <t>Compétences validées</t>
  </si>
  <si>
    <t>Compétences non maîtrisées</t>
  </si>
  <si>
    <t>MAÎTRISE DU DOMAINE DE  COMPÉTENCE (DEGRÉS ANLCI)</t>
  </si>
  <si>
    <t>Identification des Domaines de compétences CléA à travailler  
pour atteindre cet objectif</t>
  </si>
  <si>
    <t>jjjjjj</t>
  </si>
  <si>
    <t>RENSEIGNEMENTS CONCERNANT LA PERSONNE</t>
  </si>
  <si>
    <t>RENSEIGNEMENTS CONCERNANT L'EMPLOI</t>
  </si>
  <si>
    <t>Ville/Pays Naissance</t>
  </si>
  <si>
    <t>contact@rutilante.fr</t>
  </si>
  <si>
    <t>Dioula</t>
  </si>
  <si>
    <t>Français</t>
  </si>
  <si>
    <t>Man (Côte Ivoire)</t>
  </si>
  <si>
    <t>Lieu et pays de scolaristion</t>
  </si>
  <si>
    <t>yacoub@gmail.com</t>
  </si>
  <si>
    <t xml:space="preserve">Vérifier si le candidat est déjà inscrit sur la Plateforme avec un Dossier de candidature  </t>
  </si>
  <si>
    <t>MCCP+CléA</t>
  </si>
  <si>
    <t xml:space="preserve">Première marche d'un processus de formation					</t>
  </si>
  <si>
    <t>Identification des compétences CléA à travailler  pour atteindre cet objectif</t>
  </si>
  <si>
    <t>NOM ET PRENOM DU FORMATEUR</t>
  </si>
  <si>
    <t>RAISON SOCIALE DE L'ENTREPRISE</t>
  </si>
  <si>
    <t>NOM ET PRENOM DU STAGIAIRE</t>
  </si>
  <si>
    <t xml:space="preserve">Date : </t>
  </si>
  <si>
    <t xml:space="preserve">Accès à un parcours CQP/TFP : </t>
  </si>
  <si>
    <t xml:space="preserve">  Complet</t>
  </si>
  <si>
    <t xml:space="preserve">  Partiel</t>
  </si>
  <si>
    <t>PRINCIPALES ATTENTES VIS-À-VIS DU PARCOURS</t>
  </si>
  <si>
    <t>ATTENTES PROFESSIONNELLES</t>
  </si>
  <si>
    <t>ATTENTES PERSONNELLES</t>
  </si>
  <si>
    <t>MAITRISE DE LA COMPETENCE PAR LE STAGIAIRE (DEGRÉS ANLCI)</t>
  </si>
  <si>
    <r>
      <rPr>
        <b/>
        <sz val="22"/>
        <color rgb="FF0000FF"/>
        <rFont val="Calibri Corps"/>
      </rPr>
      <t>2.1 MCCP Entretien de Positionnement Pédagogique</t>
    </r>
    <r>
      <rPr>
        <b/>
        <sz val="22"/>
        <color indexed="12"/>
        <rFont val="Calibri"/>
        <family val="2"/>
      </rPr>
      <t xml:space="preserve">
</t>
    </r>
    <r>
      <rPr>
        <b/>
        <i/>
        <sz val="20"/>
        <rFont val="Calibri Corps"/>
      </rPr>
      <t>À transmettre au candidat, à l'entreprise, 
à l'OPCO et à l'OC</t>
    </r>
  </si>
  <si>
    <t>1- Oral</t>
  </si>
  <si>
    <t>2- Attitudes</t>
  </si>
  <si>
    <t>3- Technologie</t>
  </si>
  <si>
    <t>4- Règles</t>
  </si>
  <si>
    <t>5- Gestes et postures</t>
  </si>
  <si>
    <t>6- Observation</t>
  </si>
  <si>
    <t>7- Calcul</t>
  </si>
  <si>
    <t>8- Numérique</t>
  </si>
  <si>
    <t>9- Ouverture culturelle</t>
  </si>
  <si>
    <t>10- Ecrit</t>
  </si>
  <si>
    <t>11- Espace temps</t>
  </si>
  <si>
    <t>4 - Règles</t>
  </si>
  <si>
    <t xml:space="preserve">5 - Gestes Postures </t>
  </si>
  <si>
    <t>6 - Observation</t>
  </si>
  <si>
    <t>7 - Calcul</t>
  </si>
  <si>
    <t xml:space="preserve">1 - Oral </t>
  </si>
  <si>
    <t>10 - Écrit</t>
  </si>
  <si>
    <t>11 - Espace/Temps</t>
  </si>
  <si>
    <t>oral</t>
  </si>
  <si>
    <t>règles</t>
  </si>
  <si>
    <t>gestes</t>
  </si>
  <si>
    <t>calcul</t>
  </si>
  <si>
    <t>attitude</t>
  </si>
  <si>
    <t>techno</t>
  </si>
  <si>
    <t>observation</t>
  </si>
  <si>
    <t>numérique</t>
  </si>
  <si>
    <t>ouverture culturelle</t>
  </si>
  <si>
    <t>écrit</t>
  </si>
  <si>
    <t>espace temps</t>
  </si>
  <si>
    <t>ORGANISME DE 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</si>
</sst>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#&quot; &quot;##&quot; &quot;##&quot; &quot;##&quot; &quot;##"/>
    <numFmt numFmtId="165" formatCode="00000"/>
    <numFmt numFmtId="166" formatCode="dd/mm/yy;@"/>
    <numFmt numFmtId="167" formatCode="0\ &quot;h&quot;"/>
    <numFmt numFmtId="168" formatCode="0\ &quot;ans&quot;"/>
  </numFmts>
  <fonts count="8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</font>
    <font>
      <b/>
      <sz val="18"/>
      <color indexed="12"/>
      <name val="Calibri"/>
      <family val="2"/>
    </font>
    <font>
      <b/>
      <i/>
      <sz val="14"/>
      <name val="Calibri"/>
      <family val="2"/>
    </font>
    <font>
      <b/>
      <sz val="16"/>
      <color indexed="9"/>
      <name val="Calibri"/>
      <family val="2"/>
    </font>
    <font>
      <b/>
      <sz val="12"/>
      <name val="Calibri"/>
      <family val="2"/>
    </font>
    <font>
      <sz val="12"/>
      <color indexed="12"/>
      <name val="Calibri"/>
      <family val="2"/>
    </font>
    <font>
      <b/>
      <sz val="18"/>
      <color indexed="9"/>
      <name val="Calibri"/>
      <family val="2"/>
    </font>
    <font>
      <sz val="12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 (Corps)"/>
    </font>
    <font>
      <b/>
      <sz val="18"/>
      <color indexed="9"/>
      <name val="Calibri (Corps)"/>
    </font>
    <font>
      <sz val="18"/>
      <color theme="1"/>
      <name val="Calibri (Corps)"/>
    </font>
    <font>
      <sz val="14"/>
      <color theme="1"/>
      <name val="Calibri (Corps)"/>
    </font>
    <font>
      <b/>
      <sz val="18"/>
      <color theme="1"/>
      <name val="Calibri (Corps)"/>
    </font>
    <font>
      <b/>
      <sz val="18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8"/>
      <color theme="0"/>
      <name val="Calibri"/>
      <family val="2"/>
    </font>
    <font>
      <b/>
      <sz val="16"/>
      <color indexed="9"/>
      <name val="Calibri (Corps)"/>
    </font>
    <font>
      <sz val="16"/>
      <color theme="1"/>
      <name val="Calibri (Corps)"/>
    </font>
    <font>
      <b/>
      <sz val="16"/>
      <color theme="0"/>
      <name val="Calibri"/>
      <family val="2"/>
    </font>
    <font>
      <b/>
      <sz val="16"/>
      <name val="Calibri (Corps)"/>
    </font>
    <font>
      <b/>
      <sz val="18"/>
      <name val="Calibri (Corps)"/>
    </font>
    <font>
      <sz val="16"/>
      <color theme="1"/>
      <name val="Calibri"/>
      <family val="2"/>
      <scheme val="minor"/>
    </font>
    <font>
      <b/>
      <sz val="14"/>
      <name val="Calibri"/>
      <family val="2"/>
    </font>
    <font>
      <b/>
      <sz val="18"/>
      <name val="Calibri"/>
      <family val="2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rgb="FF0000FF"/>
      <name val="Calibri"/>
      <family val="2"/>
    </font>
    <font>
      <b/>
      <sz val="18"/>
      <color rgb="FF0070C0"/>
      <name val="Calibri (Corps)"/>
    </font>
    <font>
      <b/>
      <i/>
      <sz val="18"/>
      <color rgb="FF0070C0"/>
      <name val="Calibri (Corps)"/>
    </font>
    <font>
      <b/>
      <i/>
      <sz val="22"/>
      <color rgb="FF0070C0"/>
      <name val="Calibri (Corps)"/>
    </font>
    <font>
      <b/>
      <sz val="9"/>
      <color rgb="FF000000"/>
      <name val="Calibri"/>
      <family val="2"/>
    </font>
    <font>
      <sz val="18"/>
      <color theme="1"/>
      <name val="Calibri"/>
      <family val="2"/>
      <scheme val="minor"/>
    </font>
    <font>
      <b/>
      <sz val="18"/>
      <color indexed="12"/>
      <name val="Calibri (Corps)"/>
    </font>
    <font>
      <b/>
      <vertAlign val="superscript"/>
      <sz val="16"/>
      <name val="Calibri (Corps)"/>
    </font>
    <font>
      <b/>
      <sz val="18"/>
      <color rgb="FF0000FF"/>
      <name val="Calibri (Corps)"/>
    </font>
    <font>
      <b/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8" tint="-0.249977111117893"/>
      <name val="Calibri"/>
      <family val="2"/>
      <scheme val="minor"/>
    </font>
    <font>
      <b/>
      <u/>
      <sz val="18"/>
      <color indexed="12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20"/>
      <color indexed="9"/>
      <name val="Calibri (Corps)"/>
    </font>
    <font>
      <sz val="20"/>
      <color theme="1"/>
      <name val="Calibri (Corps)"/>
    </font>
    <font>
      <b/>
      <sz val="20"/>
      <name val="Calibri (Corps)"/>
    </font>
    <font>
      <b/>
      <sz val="20"/>
      <color theme="1"/>
      <name val="Calibri (Corps)"/>
    </font>
    <font>
      <b/>
      <sz val="20"/>
      <color indexed="9"/>
      <name val="Calibri"/>
      <family val="2"/>
      <scheme val="minor"/>
    </font>
    <font>
      <b/>
      <sz val="16"/>
      <color indexed="12"/>
      <name val="Calibri"/>
      <family val="2"/>
      <scheme val="minor"/>
    </font>
    <font>
      <b/>
      <i/>
      <sz val="16"/>
      <name val="Calibri"/>
      <family val="2"/>
      <scheme val="minor"/>
    </font>
    <font>
      <sz val="20"/>
      <color indexed="9"/>
      <name val="Calibri (Corps)"/>
    </font>
    <font>
      <b/>
      <u/>
      <sz val="18"/>
      <color theme="1"/>
      <name val="Calibri"/>
      <family val="2"/>
      <scheme val="minor"/>
    </font>
    <font>
      <b/>
      <sz val="18"/>
      <color rgb="FFFFFFFF"/>
      <name val="Calibri (Corps)"/>
    </font>
    <font>
      <b/>
      <sz val="20"/>
      <color indexed="9"/>
      <name val="Calibri"/>
      <family val="2"/>
    </font>
    <font>
      <sz val="20"/>
      <color theme="0"/>
      <name val="Calibri (Corps)"/>
    </font>
    <font>
      <b/>
      <sz val="20"/>
      <color theme="0"/>
      <name val="Calibri (Corps)"/>
    </font>
    <font>
      <b/>
      <sz val="18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0"/>
      <color rgb="FF0000FF"/>
      <name val="Calibri"/>
      <family val="2"/>
      <scheme val="minor"/>
    </font>
    <font>
      <b/>
      <u/>
      <sz val="18"/>
      <color theme="10"/>
      <name val="Calibri (Corps)"/>
    </font>
    <font>
      <b/>
      <u/>
      <sz val="18"/>
      <color theme="10"/>
      <name val="Calibri"/>
      <family val="2"/>
      <scheme val="minor"/>
    </font>
    <font>
      <sz val="22"/>
      <color theme="1"/>
      <name val="Calibri Corps"/>
    </font>
    <font>
      <sz val="12"/>
      <color theme="1"/>
      <name val="Calibri Corps"/>
    </font>
    <font>
      <b/>
      <sz val="22"/>
      <color indexed="12"/>
      <name val="Calibri"/>
      <family val="2"/>
    </font>
    <font>
      <b/>
      <sz val="22"/>
      <color rgb="FF0000FF"/>
      <name val="Calibri Corps"/>
    </font>
    <font>
      <b/>
      <sz val="22"/>
      <color theme="1"/>
      <name val="Calibri"/>
      <family val="2"/>
    </font>
    <font>
      <sz val="12"/>
      <name val="Calibri"/>
      <family val="2"/>
      <scheme val="minor"/>
    </font>
    <font>
      <b/>
      <sz val="20"/>
      <color indexed="9"/>
      <name val="Calibri Corps"/>
    </font>
    <font>
      <b/>
      <i/>
      <sz val="20"/>
      <name val="Calibri Corps"/>
    </font>
    <font>
      <b/>
      <sz val="16"/>
      <color theme="0"/>
      <name val="Calibri corps"/>
    </font>
    <font>
      <b/>
      <sz val="12"/>
      <color theme="1"/>
      <name val="Calibri corps"/>
    </font>
    <font>
      <b/>
      <sz val="16"/>
      <color indexed="9"/>
      <name val="Calibri corps"/>
    </font>
    <font>
      <sz val="16"/>
      <color theme="1"/>
      <name val="Calibri corps"/>
    </font>
    <font>
      <b/>
      <sz val="16"/>
      <color theme="0"/>
      <name val="Calibri (corps)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519">
    <xf numFmtId="0" fontId="0" fillId="0" borderId="0" xfId="0"/>
    <xf numFmtId="0" fontId="0" fillId="2" borderId="0" xfId="0" applyFill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2" fillId="2" borderId="0" xfId="0" applyFont="1" applyFill="1" applyAlignment="1">
      <alignment vertical="center" wrapText="1" shrinkToFit="1"/>
    </xf>
    <xf numFmtId="0" fontId="2" fillId="0" borderId="0" xfId="0" applyFont="1" applyAlignment="1">
      <alignment vertical="center" wrapText="1" shrinkToFit="1"/>
    </xf>
    <xf numFmtId="0" fontId="11" fillId="2" borderId="0" xfId="0" applyFont="1" applyFill="1" applyAlignment="1">
      <alignment vertical="center" wrapText="1" shrinkToFit="1"/>
    </xf>
    <xf numFmtId="0" fontId="11" fillId="0" borderId="0" xfId="0" applyFont="1" applyAlignment="1">
      <alignment vertical="center" wrapText="1" shrinkToFit="1"/>
    </xf>
    <xf numFmtId="0" fontId="12" fillId="2" borderId="23" xfId="0" applyFont="1" applyFill="1" applyBorder="1" applyAlignment="1">
      <alignment horizontal="left" vertical="center" wrapText="1" shrinkToFit="1"/>
    </xf>
    <xf numFmtId="0" fontId="3" fillId="0" borderId="0" xfId="0" applyFont="1" applyAlignment="1">
      <alignment vertical="center" wrapText="1" shrinkToFit="1"/>
    </xf>
    <xf numFmtId="0" fontId="12" fillId="3" borderId="23" xfId="0" applyFont="1" applyFill="1" applyBorder="1" applyAlignment="1">
      <alignment horizontal="left" vertical="center" wrapText="1" shrinkToFit="1"/>
    </xf>
    <xf numFmtId="0" fontId="12" fillId="2" borderId="32" xfId="0" applyFont="1" applyFill="1" applyBorder="1" applyAlignment="1">
      <alignment horizontal="left" vertical="center" wrapText="1" shrinkToFit="1"/>
    </xf>
    <xf numFmtId="0" fontId="12" fillId="2" borderId="30" xfId="0" applyFont="1" applyFill="1" applyBorder="1" applyAlignment="1">
      <alignment horizontal="left" vertical="center" wrapText="1" shrinkToFit="1"/>
    </xf>
    <xf numFmtId="0" fontId="12" fillId="2" borderId="31" xfId="0" applyFont="1" applyFill="1" applyBorder="1" applyAlignment="1">
      <alignment horizontal="left" vertical="center" wrapText="1" shrinkToFit="1"/>
    </xf>
    <xf numFmtId="0" fontId="2" fillId="2" borderId="30" xfId="0" applyFont="1" applyFill="1" applyBorder="1" applyAlignment="1">
      <alignment vertical="center" wrapText="1" shrinkToFit="1"/>
    </xf>
    <xf numFmtId="0" fontId="2" fillId="2" borderId="31" xfId="0" applyFont="1" applyFill="1" applyBorder="1" applyAlignment="1">
      <alignment vertical="center" wrapText="1" shrinkToFit="1"/>
    </xf>
    <xf numFmtId="0" fontId="2" fillId="2" borderId="32" xfId="0" applyFont="1" applyFill="1" applyBorder="1" applyAlignment="1">
      <alignment vertical="center" wrapText="1" shrinkToFit="1"/>
    </xf>
    <xf numFmtId="0" fontId="2" fillId="8" borderId="14" xfId="0" applyFont="1" applyFill="1" applyBorder="1" applyAlignment="1">
      <alignment vertical="center" wrapText="1" shrinkToFit="1"/>
    </xf>
    <xf numFmtId="0" fontId="2" fillId="8" borderId="3" xfId="0" applyFont="1" applyFill="1" applyBorder="1" applyAlignment="1">
      <alignment vertical="center" wrapText="1" shrinkToFit="1"/>
    </xf>
    <xf numFmtId="0" fontId="2" fillId="8" borderId="17" xfId="0" applyFont="1" applyFill="1" applyBorder="1" applyAlignment="1">
      <alignment vertical="center" wrapText="1" shrinkToFit="1"/>
    </xf>
    <xf numFmtId="0" fontId="2" fillId="8" borderId="0" xfId="0" applyFont="1" applyFill="1" applyAlignment="1">
      <alignment vertical="center" wrapText="1" shrinkToFit="1"/>
    </xf>
    <xf numFmtId="0" fontId="18" fillId="9" borderId="23" xfId="0" applyFont="1" applyFill="1" applyBorder="1" applyAlignment="1">
      <alignment horizontal="left" vertical="center" wrapText="1" shrinkToFit="1"/>
    </xf>
    <xf numFmtId="0" fontId="1" fillId="0" borderId="30" xfId="0" applyFont="1" applyBorder="1" applyAlignment="1">
      <alignment horizontal="center" vertical="center" wrapText="1" shrinkToFit="1"/>
    </xf>
    <xf numFmtId="0" fontId="18" fillId="7" borderId="23" xfId="0" applyFont="1" applyFill="1" applyBorder="1" applyAlignment="1">
      <alignment horizontal="left" vertical="center" wrapText="1" shrinkToFit="1"/>
    </xf>
    <xf numFmtId="0" fontId="1" fillId="0" borderId="31" xfId="0" applyFont="1" applyBorder="1" applyAlignment="1">
      <alignment horizontal="center" vertical="center" wrapText="1" shrinkToFit="1"/>
    </xf>
    <xf numFmtId="0" fontId="1" fillId="0" borderId="32" xfId="0" applyFont="1" applyBorder="1" applyAlignment="1">
      <alignment horizontal="center" vertical="center" wrapText="1" shrinkToFit="1"/>
    </xf>
    <xf numFmtId="0" fontId="3" fillId="2" borderId="0" xfId="0" applyFont="1" applyFill="1" applyAlignment="1">
      <alignment vertical="center" wrapText="1" shrinkToFit="1"/>
    </xf>
    <xf numFmtId="0" fontId="2" fillId="0" borderId="30" xfId="0" applyFont="1" applyBorder="1" applyAlignment="1">
      <alignment vertical="center" wrapText="1" shrinkToFit="1"/>
    </xf>
    <xf numFmtId="0" fontId="2" fillId="0" borderId="31" xfId="0" applyFont="1" applyBorder="1" applyAlignment="1">
      <alignment vertical="center" wrapText="1" shrinkToFit="1"/>
    </xf>
    <xf numFmtId="0" fontId="2" fillId="0" borderId="32" xfId="0" applyFont="1" applyBorder="1" applyAlignment="1">
      <alignment vertical="center" wrapText="1" shrinkToFit="1"/>
    </xf>
    <xf numFmtId="0" fontId="12" fillId="0" borderId="30" xfId="0" applyFont="1" applyBorder="1" applyAlignment="1" applyProtection="1">
      <alignment horizontal="left" vertical="center" wrapText="1" shrinkToFit="1"/>
      <protection locked="0"/>
    </xf>
    <xf numFmtId="0" fontId="12" fillId="0" borderId="31" xfId="0" applyFont="1" applyBorder="1" applyAlignment="1" applyProtection="1">
      <alignment horizontal="left" vertical="center" wrapText="1" shrinkToFit="1"/>
      <protection locked="0"/>
    </xf>
    <xf numFmtId="0" fontId="12" fillId="0" borderId="32" xfId="0" applyFont="1" applyBorder="1" applyAlignment="1" applyProtection="1">
      <alignment horizontal="left" vertical="center" wrapText="1" shrinkToFit="1"/>
      <protection locked="0"/>
    </xf>
    <xf numFmtId="0" fontId="19" fillId="10" borderId="23" xfId="0" applyFont="1" applyFill="1" applyBorder="1" applyAlignment="1">
      <alignment horizontal="left" vertical="center" wrapText="1" shrinkToFit="1"/>
    </xf>
    <xf numFmtId="0" fontId="29" fillId="12" borderId="33" xfId="0" applyFont="1" applyFill="1" applyBorder="1" applyAlignment="1">
      <alignment horizontal="center" vertical="center" wrapText="1" shrinkToFit="1"/>
    </xf>
    <xf numFmtId="0" fontId="12" fillId="15" borderId="30" xfId="0" applyFont="1" applyFill="1" applyBorder="1" applyAlignment="1" applyProtection="1">
      <alignment horizontal="left" vertical="center" wrapText="1" shrinkToFit="1"/>
      <protection locked="0"/>
    </xf>
    <xf numFmtId="0" fontId="12" fillId="15" borderId="31" xfId="0" applyFont="1" applyFill="1" applyBorder="1" applyAlignment="1" applyProtection="1">
      <alignment horizontal="left" vertical="center" wrapText="1" shrinkToFit="1"/>
      <protection locked="0"/>
    </xf>
    <xf numFmtId="0" fontId="12" fillId="15" borderId="32" xfId="0" applyFont="1" applyFill="1" applyBorder="1" applyAlignment="1" applyProtection="1">
      <alignment horizontal="left" vertical="center" wrapText="1" shrinkToFit="1"/>
      <protection locked="0"/>
    </xf>
    <xf numFmtId="0" fontId="18" fillId="4" borderId="23" xfId="0" applyFont="1" applyFill="1" applyBorder="1" applyAlignment="1">
      <alignment horizontal="left" vertical="center" wrapText="1" shrinkToFit="1"/>
    </xf>
    <xf numFmtId="0" fontId="17" fillId="16" borderId="45" xfId="0" applyFont="1" applyFill="1" applyBorder="1" applyAlignment="1">
      <alignment horizontal="left" vertical="center" wrapText="1" shrinkToFit="1"/>
    </xf>
    <xf numFmtId="0" fontId="0" fillId="0" borderId="45" xfId="0" applyBorder="1" applyAlignment="1">
      <alignment horizontal="left" vertical="center" wrapText="1" shrinkToFit="1"/>
    </xf>
    <xf numFmtId="0" fontId="21" fillId="11" borderId="16" xfId="0" applyFont="1" applyFill="1" applyBorder="1" applyAlignment="1">
      <alignment horizontal="center" vertical="center" wrapText="1" shrinkToFit="1"/>
    </xf>
    <xf numFmtId="0" fontId="26" fillId="12" borderId="33" xfId="0" applyFont="1" applyFill="1" applyBorder="1" applyAlignment="1">
      <alignment horizontal="center" vertical="center" wrapText="1" shrinkToFit="1"/>
    </xf>
    <xf numFmtId="0" fontId="18" fillId="15" borderId="23" xfId="0" applyFont="1" applyFill="1" applyBorder="1" applyAlignment="1">
      <alignment horizontal="left" vertical="center" wrapText="1" shrinkToFit="1"/>
    </xf>
    <xf numFmtId="0" fontId="12" fillId="15" borderId="23" xfId="0" applyFont="1" applyFill="1" applyBorder="1" applyAlignment="1">
      <alignment horizontal="left" vertical="center" wrapText="1" shrinkToFit="1"/>
    </xf>
    <xf numFmtId="0" fontId="0" fillId="2" borderId="3" xfId="0" applyFill="1" applyBorder="1" applyAlignment="1">
      <alignment vertical="center" wrapText="1" shrinkToFit="1"/>
    </xf>
    <xf numFmtId="0" fontId="0" fillId="2" borderId="17" xfId="0" applyFill="1" applyBorder="1" applyAlignment="1">
      <alignment vertical="center" wrapText="1" shrinkToFit="1"/>
    </xf>
    <xf numFmtId="0" fontId="0" fillId="2" borderId="18" xfId="0" applyFill="1" applyBorder="1" applyAlignment="1">
      <alignment vertical="center" wrapText="1" shrinkToFit="1"/>
    </xf>
    <xf numFmtId="0" fontId="0" fillId="2" borderId="19" xfId="0" applyFill="1" applyBorder="1" applyAlignment="1">
      <alignment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vertical="center" wrapText="1" shrinkToFit="1"/>
    </xf>
    <xf numFmtId="0" fontId="5" fillId="2" borderId="43" xfId="0" applyFont="1" applyFill="1" applyBorder="1" applyAlignment="1" applyProtection="1">
      <alignment horizontal="center" vertical="center" wrapText="1" shrinkToFit="1"/>
      <protection locked="0"/>
    </xf>
    <xf numFmtId="0" fontId="29" fillId="12" borderId="1" xfId="0" applyFont="1" applyFill="1" applyBorder="1" applyAlignment="1">
      <alignment horizontal="center" vertical="center" wrapText="1" shrinkToFit="1"/>
    </xf>
    <xf numFmtId="0" fontId="26" fillId="12" borderId="1" xfId="0" applyFont="1" applyFill="1" applyBorder="1" applyAlignment="1">
      <alignment horizontal="center" vertical="center" wrapText="1" shrinkToFit="1"/>
    </xf>
    <xf numFmtId="0" fontId="29" fillId="12" borderId="2" xfId="0" applyFont="1" applyFill="1" applyBorder="1" applyAlignment="1">
      <alignment horizontal="center" vertical="center" wrapText="1" shrinkToFit="1"/>
    </xf>
    <xf numFmtId="0" fontId="0" fillId="2" borderId="21" xfId="0" applyFill="1" applyBorder="1" applyAlignment="1">
      <alignment vertical="center" wrapText="1" shrinkToFit="1"/>
    </xf>
    <xf numFmtId="0" fontId="10" fillId="5" borderId="11" xfId="0" applyFont="1" applyFill="1" applyBorder="1" applyAlignment="1">
      <alignment horizontal="center" vertical="center" wrapText="1" shrinkToFit="1"/>
    </xf>
    <xf numFmtId="166" fontId="31" fillId="2" borderId="11" xfId="0" applyNumberFormat="1" applyFont="1" applyFill="1" applyBorder="1" applyAlignment="1">
      <alignment horizontal="center" vertical="center" wrapText="1" shrinkToFit="1"/>
    </xf>
    <xf numFmtId="166" fontId="47" fillId="2" borderId="13" xfId="0" applyNumberFormat="1" applyFont="1" applyFill="1" applyBorder="1" applyAlignment="1">
      <alignment horizontal="left" vertical="center" wrapText="1" shrinkToFit="1"/>
    </xf>
    <xf numFmtId="0" fontId="5" fillId="2" borderId="32" xfId="0" applyFont="1" applyFill="1" applyBorder="1" applyAlignment="1" applyProtection="1">
      <alignment horizontal="center" vertical="center" wrapText="1" shrinkToFit="1"/>
      <protection locked="0"/>
    </xf>
    <xf numFmtId="0" fontId="5" fillId="2" borderId="44" xfId="0" applyFont="1" applyFill="1" applyBorder="1" applyAlignment="1" applyProtection="1">
      <alignment horizontal="center" vertical="center" wrapText="1" shrinkToFit="1"/>
      <protection locked="0"/>
    </xf>
    <xf numFmtId="0" fontId="5" fillId="2" borderId="55" xfId="0" applyFont="1" applyFill="1" applyBorder="1" applyAlignment="1" applyProtection="1">
      <alignment horizontal="center" vertical="center" wrapText="1" shrinkToFit="1"/>
      <protection locked="0"/>
    </xf>
    <xf numFmtId="0" fontId="5" fillId="2" borderId="24" xfId="0" applyFont="1" applyFill="1" applyBorder="1" applyAlignment="1" applyProtection="1">
      <alignment horizontal="center" vertical="center" wrapText="1" shrinkToFit="1"/>
      <protection locked="0"/>
    </xf>
    <xf numFmtId="0" fontId="5" fillId="2" borderId="60" xfId="0" applyFont="1" applyFill="1" applyBorder="1" applyAlignment="1" applyProtection="1">
      <alignment horizontal="center" vertical="center" wrapText="1" shrinkToFit="1"/>
      <protection locked="0"/>
    </xf>
    <xf numFmtId="0" fontId="5" fillId="2" borderId="61" xfId="0" applyFont="1" applyFill="1" applyBorder="1" applyAlignment="1" applyProtection="1">
      <alignment horizontal="center" vertical="center" wrapText="1" shrinkToFit="1"/>
      <protection locked="0"/>
    </xf>
    <xf numFmtId="0" fontId="48" fillId="2" borderId="19" xfId="0" applyFont="1" applyFill="1" applyBorder="1" applyAlignment="1" applyProtection="1">
      <alignment horizontal="center" vertical="center" wrapText="1" shrinkToFit="1"/>
      <protection locked="0"/>
    </xf>
    <xf numFmtId="0" fontId="49" fillId="0" borderId="10" xfId="0" applyFont="1" applyBorder="1" applyAlignment="1">
      <alignment vertical="center" wrapText="1" shrinkToFit="1"/>
    </xf>
    <xf numFmtId="0" fontId="42" fillId="2" borderId="60" xfId="0" applyFont="1" applyFill="1" applyBorder="1" applyAlignment="1" applyProtection="1">
      <alignment horizontal="center" vertical="center" wrapText="1" shrinkToFit="1"/>
      <protection locked="0"/>
    </xf>
    <xf numFmtId="0" fontId="42" fillId="2" borderId="4" xfId="0" applyFont="1" applyFill="1" applyBorder="1" applyAlignment="1" applyProtection="1">
      <alignment horizontal="center" vertical="center" wrapText="1" shrinkToFit="1"/>
      <protection locked="0"/>
    </xf>
    <xf numFmtId="0" fontId="30" fillId="12" borderId="41" xfId="0" applyFont="1" applyFill="1" applyBorder="1" applyAlignment="1">
      <alignment horizontal="center" vertical="center" wrapText="1" shrinkToFit="1"/>
    </xf>
    <xf numFmtId="0" fontId="30" fillId="12" borderId="33" xfId="0" applyFont="1" applyFill="1" applyBorder="1" applyAlignment="1">
      <alignment horizontal="center" vertical="center" wrapText="1" shrinkToFit="1"/>
    </xf>
    <xf numFmtId="0" fontId="30" fillId="12" borderId="1" xfId="0" applyFont="1" applyFill="1" applyBorder="1" applyAlignment="1">
      <alignment horizontal="center" vertical="center" wrapText="1" shrinkToFit="1"/>
    </xf>
    <xf numFmtId="0" fontId="30" fillId="12" borderId="57" xfId="0" applyFont="1" applyFill="1" applyBorder="1" applyAlignment="1">
      <alignment horizontal="center" vertical="center" wrapText="1" shrinkToFit="1"/>
    </xf>
    <xf numFmtId="0" fontId="30" fillId="12" borderId="58" xfId="0" applyFont="1" applyFill="1" applyBorder="1" applyAlignment="1">
      <alignment horizontal="center" vertical="center" wrapText="1" shrinkToFit="1"/>
    </xf>
    <xf numFmtId="0" fontId="30" fillId="12" borderId="27" xfId="0" applyFont="1" applyFill="1" applyBorder="1" applyAlignment="1">
      <alignment horizontal="center" vertical="center" wrapText="1" shrinkToFit="1"/>
    </xf>
    <xf numFmtId="0" fontId="30" fillId="12" borderId="42" xfId="0" applyFont="1" applyFill="1" applyBorder="1" applyAlignment="1">
      <alignment horizontal="center" vertical="center" wrapText="1" shrinkToFit="1"/>
    </xf>
    <xf numFmtId="0" fontId="42" fillId="2" borderId="62" xfId="0" applyFont="1" applyFill="1" applyBorder="1" applyAlignment="1" applyProtection="1">
      <alignment horizontal="center" vertical="center" wrapText="1" shrinkToFit="1"/>
      <protection locked="0"/>
    </xf>
    <xf numFmtId="0" fontId="42" fillId="2" borderId="54" xfId="0" applyFont="1" applyFill="1" applyBorder="1" applyAlignment="1" applyProtection="1">
      <alignment horizontal="center" vertical="center" wrapText="1" shrinkToFit="1"/>
      <protection locked="0"/>
    </xf>
    <xf numFmtId="0" fontId="42" fillId="2" borderId="55" xfId="0" applyFont="1" applyFill="1" applyBorder="1" applyAlignment="1" applyProtection="1">
      <alignment horizontal="center" vertical="center" wrapText="1" shrinkToFit="1"/>
      <protection locked="0"/>
    </xf>
    <xf numFmtId="0" fontId="32" fillId="2" borderId="47" xfId="0" applyFont="1" applyFill="1" applyBorder="1" applyAlignment="1">
      <alignment horizontal="center" vertical="center" wrapText="1" shrinkToFit="1"/>
    </xf>
    <xf numFmtId="0" fontId="61" fillId="11" borderId="16" xfId="0" applyFont="1" applyFill="1" applyBorder="1" applyAlignment="1">
      <alignment horizontal="center" vertical="center" wrapText="1" shrinkToFit="1"/>
    </xf>
    <xf numFmtId="0" fontId="32" fillId="2" borderId="23" xfId="0" applyFont="1" applyFill="1" applyBorder="1" applyAlignment="1" applyProtection="1">
      <alignment horizontal="center" vertical="center" wrapText="1" shrinkToFit="1"/>
      <protection locked="0"/>
    </xf>
    <xf numFmtId="0" fontId="17" fillId="4" borderId="45" xfId="0" applyFont="1" applyFill="1" applyBorder="1" applyAlignment="1">
      <alignment horizontal="left" vertical="center" wrapText="1" shrinkToFit="1"/>
    </xf>
    <xf numFmtId="0" fontId="12" fillId="17" borderId="11" xfId="0" applyFont="1" applyFill="1" applyBorder="1" applyAlignment="1" applyProtection="1">
      <alignment horizontal="center" vertical="center" wrapText="1" shrinkToFit="1"/>
      <protection locked="0"/>
    </xf>
    <xf numFmtId="0" fontId="18" fillId="17" borderId="11" xfId="0" applyFont="1" applyFill="1" applyBorder="1" applyAlignment="1" applyProtection="1">
      <alignment horizontal="center" vertical="center" wrapText="1" shrinkToFit="1"/>
      <protection locked="0"/>
    </xf>
    <xf numFmtId="0" fontId="18" fillId="14" borderId="11" xfId="0" applyFont="1" applyFill="1" applyBorder="1" applyAlignment="1" applyProtection="1">
      <alignment horizontal="center" vertical="center" wrapText="1" shrinkToFit="1"/>
      <protection locked="0"/>
    </xf>
    <xf numFmtId="0" fontId="18" fillId="14" borderId="10" xfId="1" applyFont="1" applyFill="1" applyBorder="1" applyAlignment="1">
      <alignment horizontal="center" vertical="center" wrapText="1" shrinkToFit="1"/>
    </xf>
    <xf numFmtId="0" fontId="18" fillId="17" borderId="10" xfId="1" applyFont="1" applyFill="1" applyBorder="1" applyAlignment="1">
      <alignment horizontal="center" vertical="center" wrapText="1" shrinkToFit="1"/>
    </xf>
    <xf numFmtId="0" fontId="32" fillId="2" borderId="63" xfId="0" applyFont="1" applyFill="1" applyBorder="1" applyAlignment="1" applyProtection="1">
      <alignment horizontal="center" vertical="center" wrapText="1" shrinkToFit="1"/>
      <protection locked="0"/>
    </xf>
    <xf numFmtId="0" fontId="32" fillId="2" borderId="64" xfId="0" applyFont="1" applyFill="1" applyBorder="1" applyAlignment="1" applyProtection="1">
      <alignment horizontal="center" vertical="center" wrapText="1" shrinkToFit="1"/>
      <protection locked="0"/>
    </xf>
    <xf numFmtId="0" fontId="34" fillId="17" borderId="11" xfId="0" applyFont="1" applyFill="1" applyBorder="1" applyAlignment="1">
      <alignment vertical="center" wrapText="1" shrinkToFit="1"/>
    </xf>
    <xf numFmtId="0" fontId="34" fillId="14" borderId="11" xfId="0" applyFont="1" applyFill="1" applyBorder="1" applyAlignment="1">
      <alignment vertical="center" wrapText="1" shrinkToFit="1"/>
    </xf>
    <xf numFmtId="0" fontId="12" fillId="2" borderId="49" xfId="0" applyFont="1" applyFill="1" applyBorder="1" applyAlignment="1" applyProtection="1">
      <alignment horizontal="left" vertical="center" wrapText="1" shrinkToFit="1"/>
      <protection locked="0"/>
    </xf>
    <xf numFmtId="0" fontId="27" fillId="17" borderId="30" xfId="0" applyFont="1" applyFill="1" applyBorder="1" applyAlignment="1">
      <alignment horizontal="center" vertical="center" wrapText="1" shrinkToFit="1"/>
    </xf>
    <xf numFmtId="167" fontId="36" fillId="2" borderId="35" xfId="0" applyNumberFormat="1" applyFont="1" applyFill="1" applyBorder="1" applyAlignment="1" applyProtection="1">
      <alignment horizontal="center" vertical="center" wrapText="1" shrinkToFit="1"/>
      <protection locked="0"/>
    </xf>
    <xf numFmtId="0" fontId="36" fillId="2" borderId="35" xfId="0" applyFont="1" applyFill="1" applyBorder="1" applyAlignment="1" applyProtection="1">
      <alignment horizontal="center" vertical="center" wrapText="1" shrinkToFit="1"/>
      <protection locked="0"/>
    </xf>
    <xf numFmtId="14" fontId="36" fillId="2" borderId="35" xfId="0" applyNumberFormat="1" applyFont="1" applyFill="1" applyBorder="1" applyAlignment="1" applyProtection="1">
      <alignment horizontal="center" vertical="center" wrapText="1" shrinkToFit="1"/>
      <protection locked="0"/>
    </xf>
    <xf numFmtId="166" fontId="36" fillId="2" borderId="35" xfId="0" applyNumberFormat="1" applyFont="1" applyFill="1" applyBorder="1" applyAlignment="1" applyProtection="1">
      <alignment horizontal="center" vertical="center" wrapText="1" shrinkToFit="1"/>
      <protection locked="0"/>
    </xf>
    <xf numFmtId="168" fontId="36" fillId="2" borderId="35" xfId="0" applyNumberFormat="1" applyFont="1" applyFill="1" applyBorder="1" applyAlignment="1" applyProtection="1">
      <alignment horizontal="center" vertical="center" wrapText="1" shrinkToFit="1"/>
      <protection locked="0"/>
    </xf>
    <xf numFmtId="0" fontId="29" fillId="12" borderId="6" xfId="0" applyFont="1" applyFill="1" applyBorder="1" applyAlignment="1">
      <alignment horizontal="center" vertical="center" wrapText="1" shrinkToFit="1"/>
    </xf>
    <xf numFmtId="0" fontId="26" fillId="12" borderId="42" xfId="0" applyFont="1" applyFill="1" applyBorder="1" applyAlignment="1">
      <alignment horizontal="center" vertical="center" wrapText="1" shrinkToFit="1"/>
    </xf>
    <xf numFmtId="0" fontId="65" fillId="2" borderId="33" xfId="0" quotePrefix="1" applyFont="1" applyFill="1" applyBorder="1" applyAlignment="1" applyProtection="1">
      <alignment horizontal="center" vertical="center" wrapText="1" shrinkToFit="1"/>
      <protection locked="0"/>
    </xf>
    <xf numFmtId="167" fontId="44" fillId="2" borderId="35" xfId="0" applyNumberFormat="1" applyFont="1" applyFill="1" applyBorder="1" applyAlignment="1" applyProtection="1">
      <alignment horizontal="center" vertical="center" wrapText="1" shrinkToFit="1"/>
      <protection locked="0"/>
    </xf>
    <xf numFmtId="14" fontId="44" fillId="2" borderId="45" xfId="0" applyNumberFormat="1" applyFont="1" applyFill="1" applyBorder="1" applyAlignment="1" applyProtection="1">
      <alignment horizontal="center" vertical="center" wrapText="1" shrinkToFit="1"/>
      <protection locked="0"/>
    </xf>
    <xf numFmtId="168" fontId="44" fillId="2" borderId="45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2" borderId="0" xfId="0" applyFont="1" applyFill="1" applyAlignment="1">
      <alignment vertical="center" wrapText="1" shrinkToFit="1"/>
    </xf>
    <xf numFmtId="0" fontId="15" fillId="0" borderId="0" xfId="0" applyFont="1" applyAlignment="1">
      <alignment vertical="center" wrapText="1" shrinkToFit="1"/>
    </xf>
    <xf numFmtId="0" fontId="44" fillId="2" borderId="35" xfId="0" applyFont="1" applyFill="1" applyBorder="1" applyAlignment="1" applyProtection="1">
      <alignment horizontal="center" vertical="center" wrapText="1" shrinkToFit="1"/>
      <protection locked="0"/>
    </xf>
    <xf numFmtId="0" fontId="44" fillId="2" borderId="8" xfId="0" applyFont="1" applyFill="1" applyBorder="1" applyAlignment="1" applyProtection="1">
      <alignment horizontal="center" vertical="center" wrapText="1" shrinkToFit="1"/>
      <protection locked="0"/>
    </xf>
    <xf numFmtId="166" fontId="44" fillId="2" borderId="8" xfId="0" applyNumberFormat="1" applyFont="1" applyFill="1" applyBorder="1" applyAlignment="1" applyProtection="1">
      <alignment horizontal="center" vertical="center" wrapText="1" shrinkToFit="1"/>
      <protection locked="0"/>
    </xf>
    <xf numFmtId="164" fontId="44" fillId="2" borderId="9" xfId="0" quotePrefix="1" applyNumberFormat="1" applyFont="1" applyFill="1" applyBorder="1" applyAlignment="1" applyProtection="1">
      <alignment horizontal="center" vertical="center" wrapText="1" shrinkToFit="1"/>
      <protection locked="0"/>
    </xf>
    <xf numFmtId="0" fontId="41" fillId="2" borderId="0" xfId="0" applyFont="1" applyFill="1" applyAlignment="1">
      <alignment vertical="center" wrapText="1" shrinkToFit="1"/>
    </xf>
    <xf numFmtId="0" fontId="41" fillId="0" borderId="0" xfId="0" applyFont="1" applyAlignment="1">
      <alignment vertical="center" wrapText="1" shrinkToFit="1"/>
    </xf>
    <xf numFmtId="0" fontId="32" fillId="2" borderId="45" xfId="0" applyFont="1" applyFill="1" applyBorder="1" applyAlignment="1">
      <alignment horizontal="center" vertical="center" wrapText="1" shrinkToFit="1"/>
    </xf>
    <xf numFmtId="0" fontId="18" fillId="4" borderId="23" xfId="1" applyFont="1" applyFill="1" applyBorder="1" applyAlignment="1">
      <alignment horizontal="center" vertical="center"/>
    </xf>
    <xf numFmtId="0" fontId="32" fillId="2" borderId="35" xfId="0" applyFont="1" applyFill="1" applyBorder="1" applyAlignment="1">
      <alignment horizontal="center" vertical="center" wrapText="1" shrinkToFit="1"/>
    </xf>
    <xf numFmtId="166" fontId="31" fillId="2" borderId="17" xfId="0" applyNumberFormat="1" applyFont="1" applyFill="1" applyBorder="1" applyAlignment="1">
      <alignment horizontal="left" vertical="center" wrapText="1" shrinkToFit="1"/>
    </xf>
    <xf numFmtId="0" fontId="69" fillId="0" borderId="0" xfId="0" applyFont="1" applyAlignment="1">
      <alignment vertical="center" wrapText="1" shrinkToFit="1"/>
    </xf>
    <xf numFmtId="0" fontId="80" fillId="11" borderId="23" xfId="0" applyFont="1" applyFill="1" applyBorder="1" applyAlignment="1">
      <alignment horizontal="center" vertical="center" wrapText="1" shrinkToFit="1"/>
    </xf>
    <xf numFmtId="0" fontId="73" fillId="0" borderId="0" xfId="0" applyFont="1" applyAlignment="1">
      <alignment vertical="center" wrapText="1" shrinkToFit="1"/>
    </xf>
    <xf numFmtId="0" fontId="50" fillId="5" borderId="38" xfId="0" applyFont="1" applyFill="1" applyBorder="1" applyAlignment="1">
      <alignment horizontal="center" vertical="center" wrapText="1" shrinkToFit="1"/>
    </xf>
    <xf numFmtId="0" fontId="51" fillId="0" borderId="39" xfId="0" applyFont="1" applyBorder="1" applyAlignment="1">
      <alignment vertical="center" wrapText="1" shrinkToFit="1"/>
    </xf>
    <xf numFmtId="0" fontId="51" fillId="0" borderId="40" xfId="0" applyFont="1" applyBorder="1" applyAlignment="1">
      <alignment vertical="center" wrapText="1" shrinkToFit="1"/>
    </xf>
    <xf numFmtId="0" fontId="26" fillId="12" borderId="50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26" fillId="12" borderId="1" xfId="0" applyFont="1" applyFill="1" applyBorder="1" applyAlignment="1">
      <alignment horizontal="center" vertical="center" wrapText="1" shrinkToFit="1"/>
    </xf>
    <xf numFmtId="0" fontId="50" fillId="5" borderId="21" xfId="0" applyFont="1" applyFill="1" applyBorder="1" applyAlignment="1">
      <alignment horizontal="center" vertical="center" wrapText="1" shrinkToFit="1"/>
    </xf>
    <xf numFmtId="0" fontId="0" fillId="0" borderId="21" xfId="0" applyBorder="1" applyAlignment="1">
      <alignment vertical="center" wrapText="1" shrinkToFit="1"/>
    </xf>
    <xf numFmtId="0" fontId="0" fillId="0" borderId="10" xfId="0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0" fillId="0" borderId="9" xfId="0" applyBorder="1" applyAlignment="1">
      <alignment vertical="center" wrapText="1" shrinkToFit="1"/>
    </xf>
    <xf numFmtId="0" fontId="24" fillId="0" borderId="6" xfId="0" applyFont="1" applyBorder="1" applyAlignment="1">
      <alignment vertical="center" wrapText="1" shrinkToFit="1"/>
    </xf>
    <xf numFmtId="0" fontId="24" fillId="0" borderId="6" xfId="0" applyFont="1" applyBorder="1" applyAlignment="1">
      <alignment horizontal="center" vertical="center" wrapText="1" shrinkToFit="1"/>
    </xf>
    <xf numFmtId="0" fontId="24" fillId="0" borderId="2" xfId="0" applyFont="1" applyBorder="1" applyAlignment="1">
      <alignment vertical="center" wrapText="1" shrinkToFit="1"/>
    </xf>
    <xf numFmtId="0" fontId="24" fillId="0" borderId="2" xfId="0" applyFont="1" applyBorder="1" applyAlignment="1">
      <alignment horizontal="center" vertical="center" wrapText="1" shrinkToFit="1"/>
    </xf>
    <xf numFmtId="164" fontId="67" fillId="2" borderId="54" xfId="1" quotePrefix="1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55" xfId="0" applyFont="1" applyBorder="1" applyAlignment="1">
      <alignment vertical="center" wrapText="1" shrinkToFit="1"/>
    </xf>
    <xf numFmtId="0" fontId="4" fillId="17" borderId="14" xfId="0" applyFont="1" applyFill="1" applyBorder="1" applyAlignment="1">
      <alignment horizontal="center" vertical="center" wrapText="1" shrinkToFit="1"/>
    </xf>
    <xf numFmtId="0" fontId="0" fillId="17" borderId="15" xfId="0" applyFill="1" applyBorder="1" applyAlignment="1">
      <alignment horizontal="center" vertical="center" wrapText="1" shrinkToFit="1"/>
    </xf>
    <xf numFmtId="0" fontId="0" fillId="17" borderId="3" xfId="0" applyFill="1" applyBorder="1" applyAlignment="1">
      <alignment horizontal="center" vertical="center" wrapText="1" shrinkToFit="1"/>
    </xf>
    <xf numFmtId="0" fontId="0" fillId="17" borderId="0" xfId="0" applyFill="1" applyAlignment="1">
      <alignment horizontal="center" vertical="center" wrapText="1" shrinkToFit="1"/>
    </xf>
    <xf numFmtId="0" fontId="0" fillId="17" borderId="17" xfId="0" applyFill="1" applyBorder="1" applyAlignment="1">
      <alignment horizontal="center" vertical="center" wrapText="1" shrinkToFit="1"/>
    </xf>
    <xf numFmtId="0" fontId="0" fillId="17" borderId="18" xfId="0" applyFill="1" applyBorder="1" applyAlignment="1">
      <alignment horizontal="center" vertical="center" wrapText="1" shrinkToFit="1"/>
    </xf>
    <xf numFmtId="0" fontId="58" fillId="12" borderId="56" xfId="1" applyFont="1" applyFill="1" applyBorder="1" applyAlignment="1">
      <alignment horizontal="center" vertical="center" wrapText="1" shrinkToFit="1"/>
    </xf>
    <xf numFmtId="0" fontId="58" fillId="0" borderId="39" xfId="1" applyFont="1" applyBorder="1" applyAlignment="1">
      <alignment horizontal="center" vertical="center" wrapText="1" shrinkToFit="1"/>
    </xf>
    <xf numFmtId="0" fontId="26" fillId="12" borderId="14" xfId="0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 vertical="center" wrapText="1" shrinkToFit="1"/>
    </xf>
    <xf numFmtId="164" fontId="44" fillId="2" borderId="3" xfId="0" quotePrefix="1" applyNumberFormat="1" applyFont="1" applyFill="1" applyBorder="1" applyAlignment="1" applyProtection="1">
      <alignment horizontal="left" vertical="center" wrapText="1" shrinkToFit="1"/>
      <protection locked="0"/>
    </xf>
    <xf numFmtId="0" fontId="41" fillId="2" borderId="0" xfId="0" applyFont="1" applyFill="1" applyAlignment="1">
      <alignment horizontal="left" vertical="center" wrapText="1" shrinkToFit="1"/>
    </xf>
    <xf numFmtId="0" fontId="41" fillId="2" borderId="7" xfId="0" applyFont="1" applyFill="1" applyBorder="1" applyAlignment="1">
      <alignment horizontal="left" vertical="center" wrapText="1" shrinkToFit="1"/>
    </xf>
    <xf numFmtId="0" fontId="41" fillId="0" borderId="17" xfId="0" applyFont="1" applyBorder="1" applyAlignment="1">
      <alignment vertical="center" wrapText="1" shrinkToFit="1"/>
    </xf>
    <xf numFmtId="0" fontId="41" fillId="0" borderId="18" xfId="0" applyFont="1" applyBorder="1" applyAlignment="1">
      <alignment vertical="center" wrapText="1" shrinkToFit="1"/>
    </xf>
    <xf numFmtId="0" fontId="41" fillId="0" borderId="46" xfId="0" applyFont="1" applyBorder="1" applyAlignment="1">
      <alignment vertical="center" wrapText="1" shrinkToFit="1"/>
    </xf>
    <xf numFmtId="0" fontId="41" fillId="2" borderId="5" xfId="0" applyFont="1" applyFill="1" applyBorder="1" applyAlignment="1">
      <alignment vertical="center" wrapText="1" shrinkToFit="1"/>
    </xf>
    <xf numFmtId="0" fontId="41" fillId="2" borderId="0" xfId="0" applyFont="1" applyFill="1" applyAlignment="1">
      <alignment vertical="center" wrapText="1" shrinkToFit="1"/>
    </xf>
    <xf numFmtId="0" fontId="41" fillId="2" borderId="7" xfId="0" applyFont="1" applyFill="1" applyBorder="1" applyAlignment="1">
      <alignment vertical="center" wrapText="1" shrinkToFit="1"/>
    </xf>
    <xf numFmtId="0" fontId="41" fillId="0" borderId="24" xfId="0" applyFont="1" applyBorder="1" applyAlignment="1">
      <alignment vertical="center" wrapText="1" shrinkToFit="1"/>
    </xf>
    <xf numFmtId="164" fontId="63" fillId="2" borderId="34" xfId="0" quotePrefix="1" applyNumberFormat="1" applyFont="1" applyFill="1" applyBorder="1" applyAlignment="1" applyProtection="1">
      <alignment horizontal="center" vertical="center" wrapText="1" shrinkToFit="1"/>
      <protection locked="0"/>
    </xf>
    <xf numFmtId="0" fontId="41" fillId="0" borderId="44" xfId="0" applyFont="1" applyBorder="1" applyAlignment="1">
      <alignment vertical="center" wrapText="1" shrinkToFit="1"/>
    </xf>
    <xf numFmtId="0" fontId="44" fillId="2" borderId="8" xfId="0" applyFont="1" applyFill="1" applyBorder="1" applyAlignment="1" applyProtection="1">
      <alignment horizontal="center" vertical="center" wrapText="1" shrinkToFit="1"/>
      <protection locked="0"/>
    </xf>
    <xf numFmtId="0" fontId="41" fillId="2" borderId="9" xfId="0" applyFont="1" applyFill="1" applyBorder="1" applyAlignment="1">
      <alignment horizontal="center" vertical="center" wrapText="1" shrinkToFit="1"/>
    </xf>
    <xf numFmtId="0" fontId="15" fillId="2" borderId="8" xfId="0" applyFont="1" applyFill="1" applyBorder="1" applyAlignment="1" applyProtection="1">
      <alignment vertical="center" wrapText="1" shrinkToFit="1"/>
      <protection locked="0"/>
    </xf>
    <xf numFmtId="0" fontId="15" fillId="2" borderId="9" xfId="0" applyFont="1" applyFill="1" applyBorder="1" applyAlignment="1">
      <alignment vertical="center" wrapText="1" shrinkToFit="1"/>
    </xf>
    <xf numFmtId="0" fontId="15" fillId="2" borderId="8" xfId="0" applyFont="1" applyFill="1" applyBorder="1" applyAlignment="1" applyProtection="1">
      <alignment horizontal="center" vertical="center" wrapText="1" shrinkToFit="1"/>
      <protection locked="0"/>
    </xf>
    <xf numFmtId="0" fontId="15" fillId="2" borderId="10" xfId="0" applyFont="1" applyFill="1" applyBorder="1" applyAlignment="1">
      <alignment horizontal="center" vertical="center" wrapText="1" shrinkToFit="1"/>
    </xf>
    <xf numFmtId="0" fontId="15" fillId="2" borderId="9" xfId="0" applyFont="1" applyFill="1" applyBorder="1" applyAlignment="1">
      <alignment horizontal="center" vertical="center" wrapText="1" shrinkToFit="1"/>
    </xf>
    <xf numFmtId="165" fontId="44" fillId="2" borderId="8" xfId="0" applyNumberFormat="1" applyFont="1" applyFill="1" applyBorder="1" applyAlignment="1" applyProtection="1">
      <alignment horizontal="center" vertical="center" wrapText="1" shrinkToFit="1"/>
      <protection locked="0"/>
    </xf>
    <xf numFmtId="0" fontId="29" fillId="12" borderId="56" xfId="0" applyFont="1" applyFill="1" applyBorder="1" applyAlignment="1">
      <alignment horizontal="center" vertical="center" wrapText="1" shrinkToFit="1"/>
    </xf>
    <xf numFmtId="0" fontId="0" fillId="0" borderId="59" xfId="0" applyBorder="1" applyAlignment="1">
      <alignment horizontal="center" vertical="center" wrapText="1" shrinkToFit="1"/>
    </xf>
    <xf numFmtId="0" fontId="29" fillId="12" borderId="20" xfId="0" applyFont="1" applyFill="1" applyBorder="1" applyAlignment="1">
      <alignment horizontal="center" vertical="center" wrapText="1" shrinkToFit="1"/>
    </xf>
    <xf numFmtId="0" fontId="0" fillId="0" borderId="22" xfId="0" applyBorder="1" applyAlignment="1">
      <alignment vertical="center" wrapText="1" shrinkToFit="1"/>
    </xf>
    <xf numFmtId="0" fontId="44" fillId="2" borderId="20" xfId="0" applyFont="1" applyFill="1" applyBorder="1" applyAlignment="1" applyProtection="1">
      <alignment horizontal="center" vertical="center" wrapText="1" shrinkToFit="1"/>
      <protection locked="0"/>
    </xf>
    <xf numFmtId="0" fontId="15" fillId="0" borderId="22" xfId="0" applyFont="1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14" fontId="44" fillId="2" borderId="20" xfId="0" applyNumberFormat="1" applyFont="1" applyFill="1" applyBorder="1" applyAlignment="1" applyProtection="1">
      <alignment horizontal="center" vertical="center" wrapText="1" shrinkToFit="1"/>
      <protection locked="0"/>
    </xf>
    <xf numFmtId="14" fontId="44" fillId="2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41" fillId="2" borderId="19" xfId="0" applyFont="1" applyFill="1" applyBorder="1" applyAlignment="1">
      <alignment vertical="center" wrapText="1" shrinkToFit="1"/>
    </xf>
    <xf numFmtId="0" fontId="15" fillId="2" borderId="8" xfId="0" applyFont="1" applyFill="1" applyBorder="1" applyAlignment="1">
      <alignment vertical="center" wrapText="1" shrinkToFit="1"/>
    </xf>
    <xf numFmtId="0" fontId="15" fillId="0" borderId="9" xfId="0" applyFont="1" applyBorder="1" applyAlignment="1">
      <alignment vertical="center" wrapText="1" shrinkToFit="1"/>
    </xf>
    <xf numFmtId="0" fontId="66" fillId="0" borderId="10" xfId="1" applyFont="1" applyBorder="1" applyAlignment="1">
      <alignment horizontal="center" vertical="center" wrapText="1" shrinkToFit="1"/>
    </xf>
    <xf numFmtId="0" fontId="17" fillId="0" borderId="9" xfId="0" applyFont="1" applyBorder="1" applyAlignment="1">
      <alignment horizontal="center" vertical="center" wrapText="1" shrinkToFit="1"/>
    </xf>
    <xf numFmtId="0" fontId="0" fillId="0" borderId="2" xfId="0" applyBorder="1" applyAlignment="1">
      <alignment vertical="center" wrapText="1" shrinkToFit="1"/>
    </xf>
    <xf numFmtId="0" fontId="15" fillId="2" borderId="8" xfId="0" applyFont="1" applyFill="1" applyBorder="1" applyAlignment="1">
      <alignment horizontal="center" vertical="center" wrapText="1" shrinkToFit="1"/>
    </xf>
    <xf numFmtId="0" fontId="15" fillId="0" borderId="10" xfId="0" applyFont="1" applyBorder="1" applyAlignment="1">
      <alignment horizontal="center" vertical="center" wrapText="1" shrinkToFit="1"/>
    </xf>
    <xf numFmtId="0" fontId="0" fillId="0" borderId="6" xfId="0" applyBorder="1" applyAlignment="1">
      <alignment vertical="center" wrapText="1" shrinkToFit="1"/>
    </xf>
    <xf numFmtId="0" fontId="10" fillId="5" borderId="14" xfId="0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5" xfId="0" applyBorder="1" applyAlignment="1">
      <alignment vertical="center" wrapText="1" shrinkToFit="1"/>
    </xf>
    <xf numFmtId="0" fontId="37" fillId="17" borderId="14" xfId="0" applyFont="1" applyFill="1" applyBorder="1" applyAlignment="1">
      <alignment horizontal="center" vertical="center" wrapText="1" shrinkToFit="1"/>
    </xf>
    <xf numFmtId="0" fontId="38" fillId="17" borderId="27" xfId="0" applyFont="1" applyFill="1" applyBorder="1" applyAlignment="1">
      <alignment horizontal="left" vertical="center" wrapText="1" shrinkToFit="1"/>
    </xf>
    <xf numFmtId="0" fontId="0" fillId="17" borderId="15" xfId="0" applyFill="1" applyBorder="1" applyAlignment="1">
      <alignment horizontal="left" vertical="center" wrapText="1" shrinkToFit="1"/>
    </xf>
    <xf numFmtId="0" fontId="0" fillId="17" borderId="15" xfId="0" applyFill="1" applyBorder="1" applyAlignment="1">
      <alignment vertical="center" wrapText="1" shrinkToFit="1"/>
    </xf>
    <xf numFmtId="0" fontId="0" fillId="17" borderId="28" xfId="0" applyFill="1" applyBorder="1" applyAlignment="1">
      <alignment vertical="center" wrapText="1" shrinkToFit="1"/>
    </xf>
    <xf numFmtId="0" fontId="0" fillId="17" borderId="5" xfId="0" applyFill="1" applyBorder="1" applyAlignment="1">
      <alignment horizontal="left" vertical="center" wrapText="1" shrinkToFit="1"/>
    </xf>
    <xf numFmtId="0" fontId="0" fillId="17" borderId="0" xfId="0" applyFill="1" applyAlignment="1">
      <alignment horizontal="left" vertical="center" wrapText="1" shrinkToFit="1"/>
    </xf>
    <xf numFmtId="0" fontId="0" fillId="17" borderId="0" xfId="0" applyFill="1" applyAlignment="1">
      <alignment vertical="center" wrapText="1" shrinkToFit="1"/>
    </xf>
    <xf numFmtId="0" fontId="0" fillId="17" borderId="7" xfId="0" applyFill="1" applyBorder="1" applyAlignment="1">
      <alignment vertical="center" wrapText="1" shrinkToFit="1"/>
    </xf>
    <xf numFmtId="0" fontId="0" fillId="17" borderId="24" xfId="0" applyFill="1" applyBorder="1" applyAlignment="1">
      <alignment horizontal="left" vertical="center" wrapText="1" shrinkToFit="1"/>
    </xf>
    <xf numFmtId="0" fontId="0" fillId="17" borderId="18" xfId="0" applyFill="1" applyBorder="1" applyAlignment="1">
      <alignment horizontal="left" vertical="center" wrapText="1" shrinkToFit="1"/>
    </xf>
    <xf numFmtId="0" fontId="0" fillId="17" borderId="18" xfId="0" applyFill="1" applyBorder="1" applyAlignment="1">
      <alignment vertical="center" wrapText="1" shrinkToFit="1"/>
    </xf>
    <xf numFmtId="0" fontId="0" fillId="17" borderId="46" xfId="0" applyFill="1" applyBorder="1" applyAlignment="1">
      <alignment vertical="center" wrapText="1" shrinkToFit="1"/>
    </xf>
    <xf numFmtId="0" fontId="46" fillId="2" borderId="27" xfId="0" applyFont="1" applyFill="1" applyBorder="1" applyAlignment="1">
      <alignment vertical="center" wrapText="1" shrinkToFit="1"/>
    </xf>
    <xf numFmtId="0" fontId="46" fillId="2" borderId="15" xfId="0" applyFont="1" applyFill="1" applyBorder="1" applyAlignment="1">
      <alignment vertical="center" wrapText="1" shrinkToFit="1"/>
    </xf>
    <xf numFmtId="0" fontId="46" fillId="2" borderId="16" xfId="0" applyFont="1" applyFill="1" applyBorder="1" applyAlignment="1">
      <alignment vertical="center" wrapText="1" shrinkToFit="1"/>
    </xf>
    <xf numFmtId="0" fontId="46" fillId="2" borderId="5" xfId="0" applyFont="1" applyFill="1" applyBorder="1" applyAlignment="1">
      <alignment vertical="center" wrapText="1" shrinkToFit="1"/>
    </xf>
    <xf numFmtId="0" fontId="46" fillId="2" borderId="0" xfId="0" applyFont="1" applyFill="1" applyAlignment="1">
      <alignment vertical="center" wrapText="1" shrinkToFit="1"/>
    </xf>
    <xf numFmtId="0" fontId="46" fillId="2" borderId="4" xfId="0" applyFont="1" applyFill="1" applyBorder="1" applyAlignment="1">
      <alignment vertical="center" wrapText="1" shrinkToFit="1"/>
    </xf>
    <xf numFmtId="0" fontId="46" fillId="2" borderId="24" xfId="0" applyFont="1" applyFill="1" applyBorder="1" applyAlignment="1">
      <alignment vertical="center" wrapText="1" shrinkToFit="1"/>
    </xf>
    <xf numFmtId="0" fontId="46" fillId="2" borderId="18" xfId="0" applyFont="1" applyFill="1" applyBorder="1" applyAlignment="1">
      <alignment vertical="center" wrapText="1" shrinkToFit="1"/>
    </xf>
    <xf numFmtId="0" fontId="46" fillId="2" borderId="19" xfId="0" applyFont="1" applyFill="1" applyBorder="1" applyAlignment="1">
      <alignment vertical="center" wrapText="1" shrinkToFit="1"/>
    </xf>
    <xf numFmtId="0" fontId="14" fillId="5" borderId="21" xfId="0" applyFont="1" applyFill="1" applyBorder="1" applyAlignment="1">
      <alignment horizontal="center" vertical="center" wrapText="1" shrinkToFit="1"/>
    </xf>
    <xf numFmtId="0" fontId="15" fillId="0" borderId="21" xfId="0" applyFont="1" applyBorder="1" applyAlignment="1">
      <alignment vertical="center" wrapText="1" shrinkToFit="1"/>
    </xf>
    <xf numFmtId="0" fontId="15" fillId="0" borderId="22" xfId="0" applyFont="1" applyBorder="1" applyAlignment="1">
      <alignment vertical="center" wrapText="1" shrinkToFit="1"/>
    </xf>
    <xf numFmtId="0" fontId="27" fillId="12" borderId="25" xfId="0" applyFont="1" applyFill="1" applyBorder="1" applyAlignment="1">
      <alignment horizontal="right" vertical="center" wrapText="1" shrinkToFit="1"/>
    </xf>
    <xf numFmtId="0" fontId="0" fillId="0" borderId="25" xfId="0" applyBorder="1" applyAlignment="1">
      <alignment vertical="center" wrapText="1" shrinkToFit="1"/>
    </xf>
    <xf numFmtId="0" fontId="0" fillId="0" borderId="26" xfId="0" applyBorder="1" applyAlignment="1">
      <alignment vertical="center" wrapText="1" shrinkToFit="1"/>
    </xf>
    <xf numFmtId="0" fontId="0" fillId="17" borderId="5" xfId="0" applyFill="1" applyBorder="1" applyAlignment="1">
      <alignment vertical="center" wrapText="1" shrinkToFit="1"/>
    </xf>
    <xf numFmtId="0" fontId="68" fillId="0" borderId="12" xfId="0" applyFont="1" applyBorder="1" applyAlignment="1">
      <alignment vertical="center" wrapText="1" shrinkToFit="1"/>
    </xf>
    <xf numFmtId="0" fontId="68" fillId="0" borderId="13" xfId="0" applyFont="1" applyBorder="1" applyAlignment="1">
      <alignment vertical="center" wrapText="1" shrinkToFit="1"/>
    </xf>
    <xf numFmtId="0" fontId="0" fillId="0" borderId="4" xfId="0" applyBorder="1" applyAlignment="1">
      <alignment vertical="center" wrapText="1" shrinkToFit="1"/>
    </xf>
    <xf numFmtId="0" fontId="50" fillId="5" borderId="14" xfId="0" applyFont="1" applyFill="1" applyBorder="1" applyAlignment="1">
      <alignment horizontal="center" vertical="center" wrapText="1" shrinkToFit="1"/>
    </xf>
    <xf numFmtId="0" fontId="50" fillId="5" borderId="11" xfId="0" applyFont="1" applyFill="1" applyBorder="1" applyAlignment="1">
      <alignment horizontal="center" vertical="center" wrapText="1" shrinkToFit="1"/>
    </xf>
    <xf numFmtId="0" fontId="0" fillId="0" borderId="12" xfId="0" applyBorder="1" applyAlignment="1">
      <alignment vertical="center" wrapText="1" shrinkToFit="1"/>
    </xf>
    <xf numFmtId="0" fontId="0" fillId="0" borderId="13" xfId="0" applyBorder="1" applyAlignment="1">
      <alignment vertical="center" wrapText="1" shrinkToFit="1"/>
    </xf>
    <xf numFmtId="0" fontId="0" fillId="0" borderId="18" xfId="0" applyBorder="1" applyAlignment="1">
      <alignment vertical="center" wrapText="1" shrinkToFit="1"/>
    </xf>
    <xf numFmtId="0" fontId="0" fillId="0" borderId="19" xfId="0" applyBorder="1" applyAlignment="1">
      <alignment vertical="center" wrapText="1" shrinkToFit="1"/>
    </xf>
    <xf numFmtId="0" fontId="0" fillId="0" borderId="35" xfId="0" applyBorder="1" applyAlignment="1">
      <alignment vertical="center" wrapText="1" shrinkToFit="1"/>
    </xf>
    <xf numFmtId="0" fontId="52" fillId="13" borderId="52" xfId="0" applyFont="1" applyFill="1" applyBorder="1" applyAlignment="1">
      <alignment horizontal="left" vertical="center" wrapText="1" shrinkToFit="1"/>
    </xf>
    <xf numFmtId="0" fontId="51" fillId="0" borderId="25" xfId="0" applyFont="1" applyBorder="1" applyAlignment="1">
      <alignment vertical="center" wrapText="1" shrinkToFit="1"/>
    </xf>
    <xf numFmtId="0" fontId="46" fillId="0" borderId="26" xfId="0" applyFont="1" applyBorder="1" applyAlignment="1">
      <alignment vertical="center" wrapText="1" shrinkToFit="1"/>
    </xf>
    <xf numFmtId="0" fontId="54" fillId="5" borderId="1" xfId="0" applyFont="1" applyFill="1" applyBorder="1" applyAlignment="1">
      <alignment horizontal="center" vertical="center" wrapText="1" shrinkToFit="1"/>
    </xf>
    <xf numFmtId="0" fontId="46" fillId="0" borderId="2" xfId="0" applyFont="1" applyBorder="1" applyAlignment="1">
      <alignment horizontal="center" vertical="center" wrapText="1" shrinkToFit="1"/>
    </xf>
    <xf numFmtId="0" fontId="8" fillId="2" borderId="3" xfId="0" applyFont="1" applyFill="1" applyBorder="1" applyAlignment="1">
      <alignment horizontal="center" vertical="center" wrapText="1" shrinkToFit="1"/>
    </xf>
    <xf numFmtId="0" fontId="0" fillId="2" borderId="17" xfId="0" applyFill="1" applyBorder="1" applyAlignment="1">
      <alignment vertical="center" wrapText="1" shrinkToFit="1"/>
    </xf>
    <xf numFmtId="0" fontId="0" fillId="2" borderId="21" xfId="0" applyFill="1" applyBorder="1" applyAlignment="1">
      <alignment vertical="center" wrapText="1" shrinkToFit="1"/>
    </xf>
    <xf numFmtId="0" fontId="0" fillId="0" borderId="48" xfId="0" applyBorder="1" applyAlignment="1">
      <alignment vertical="center" wrapText="1" shrinkToFit="1"/>
    </xf>
    <xf numFmtId="0" fontId="0" fillId="2" borderId="25" xfId="0" applyFill="1" applyBorder="1" applyAlignment="1">
      <alignment vertical="center" wrapText="1" shrinkToFit="1"/>
    </xf>
    <xf numFmtId="0" fontId="0" fillId="0" borderId="53" xfId="0" applyBorder="1" applyAlignment="1">
      <alignment vertical="center" wrapText="1" shrinkToFit="1"/>
    </xf>
    <xf numFmtId="0" fontId="54" fillId="5" borderId="20" xfId="0" applyFont="1" applyFill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52" fillId="13" borderId="49" xfId="0" applyFont="1" applyFill="1" applyBorder="1" applyAlignment="1">
      <alignment horizontal="left" vertical="center" wrapText="1" shrinkToFit="1"/>
    </xf>
    <xf numFmtId="0" fontId="51" fillId="0" borderId="21" xfId="0" applyFont="1" applyBorder="1" applyAlignment="1">
      <alignment vertical="center" wrapText="1" shrinkToFit="1"/>
    </xf>
    <xf numFmtId="0" fontId="46" fillId="0" borderId="22" xfId="0" applyFont="1" applyBorder="1" applyAlignment="1">
      <alignment vertical="center" wrapText="1" shrinkToFit="1"/>
    </xf>
    <xf numFmtId="0" fontId="50" fillId="5" borderId="10" xfId="0" applyFont="1" applyFill="1" applyBorder="1" applyAlignment="1">
      <alignment horizontal="center" vertical="center" wrapText="1" shrinkToFit="1"/>
    </xf>
    <xf numFmtId="0" fontId="46" fillId="0" borderId="10" xfId="0" applyFont="1" applyBorder="1" applyAlignment="1">
      <alignment vertical="center" wrapText="1" shrinkToFit="1"/>
    </xf>
    <xf numFmtId="0" fontId="46" fillId="0" borderId="37" xfId="0" applyFont="1" applyBorder="1" applyAlignment="1">
      <alignment vertical="center" wrapText="1" shrinkToFit="1"/>
    </xf>
    <xf numFmtId="0" fontId="0" fillId="2" borderId="3" xfId="0" applyFill="1" applyBorder="1" applyAlignment="1">
      <alignment vertical="center" wrapText="1" shrinkToFit="1"/>
    </xf>
    <xf numFmtId="0" fontId="0" fillId="0" borderId="17" xfId="0" applyBorder="1" applyAlignment="1">
      <alignment vertical="center" wrapText="1" shrinkToFit="1"/>
    </xf>
    <xf numFmtId="0" fontId="52" fillId="13" borderId="21" xfId="0" applyFont="1" applyFill="1" applyBorder="1" applyAlignment="1">
      <alignment horizontal="left" vertical="center" wrapText="1" shrinkToFit="1"/>
    </xf>
    <xf numFmtId="0" fontId="46" fillId="0" borderId="21" xfId="0" applyFont="1" applyBorder="1" applyAlignment="1">
      <alignment vertical="center" wrapText="1" shrinkToFit="1"/>
    </xf>
    <xf numFmtId="0" fontId="9" fillId="0" borderId="0" xfId="0" applyFont="1" applyAlignment="1">
      <alignment horizontal="center" vertical="center" wrapText="1" shrinkToFit="1"/>
    </xf>
    <xf numFmtId="0" fontId="57" fillId="5" borderId="14" xfId="0" applyFont="1" applyFill="1" applyBorder="1" applyAlignment="1">
      <alignment horizontal="center" vertical="center" wrapText="1" shrinkToFit="1"/>
    </xf>
    <xf numFmtId="0" fontId="51" fillId="0" borderId="15" xfId="0" applyFont="1" applyBorder="1" applyAlignment="1">
      <alignment vertical="center" wrapText="1" shrinkToFit="1"/>
    </xf>
    <xf numFmtId="0" fontId="51" fillId="0" borderId="16" xfId="0" applyFont="1" applyBorder="1" applyAlignment="1">
      <alignment vertical="center" wrapText="1" shrinkToFit="1"/>
    </xf>
    <xf numFmtId="0" fontId="2" fillId="2" borderId="38" xfId="0" applyFont="1" applyFill="1" applyBorder="1" applyAlignment="1">
      <alignment vertical="center" wrapText="1" shrinkToFit="1"/>
    </xf>
    <xf numFmtId="0" fontId="0" fillId="0" borderId="39" xfId="0" applyBorder="1" applyAlignment="1">
      <alignment vertical="center" wrapText="1" shrinkToFit="1"/>
    </xf>
    <xf numFmtId="0" fontId="0" fillId="0" borderId="40" xfId="0" applyBorder="1" applyAlignment="1">
      <alignment vertical="center" wrapText="1" shrinkToFit="1"/>
    </xf>
    <xf numFmtId="0" fontId="2" fillId="2" borderId="49" xfId="0" applyFont="1" applyFill="1" applyBorder="1" applyAlignment="1">
      <alignment vertical="center" wrapText="1" shrinkToFit="1"/>
    </xf>
    <xf numFmtId="0" fontId="8" fillId="2" borderId="31" xfId="0" applyFont="1" applyFill="1" applyBorder="1" applyAlignment="1">
      <alignment horizontal="center" vertical="center" wrapText="1" shrinkToFit="1"/>
    </xf>
    <xf numFmtId="0" fontId="0" fillId="2" borderId="32" xfId="0" applyFill="1" applyBorder="1" applyAlignment="1">
      <alignment vertical="center" wrapText="1" shrinkToFit="1"/>
    </xf>
    <xf numFmtId="0" fontId="27" fillId="17" borderId="14" xfId="0" applyFont="1" applyFill="1" applyBorder="1" applyAlignment="1">
      <alignment horizontal="center" vertical="center" wrapText="1" shrinkToFit="1"/>
    </xf>
    <xf numFmtId="0" fontId="15" fillId="17" borderId="15" xfId="0" applyFont="1" applyFill="1" applyBorder="1" applyAlignment="1">
      <alignment horizontal="center" vertical="center" wrapText="1" shrinkToFit="1"/>
    </xf>
    <xf numFmtId="0" fontId="0" fillId="17" borderId="16" xfId="0" applyFill="1" applyBorder="1" applyAlignment="1">
      <alignment horizontal="center" vertical="center" wrapText="1" shrinkToFit="1"/>
    </xf>
    <xf numFmtId="0" fontId="0" fillId="2" borderId="0" xfId="0" applyFill="1" applyAlignment="1">
      <alignment vertical="center" wrapText="1" shrinkToFit="1"/>
    </xf>
    <xf numFmtId="0" fontId="0" fillId="2" borderId="18" xfId="0" applyFill="1" applyBorder="1" applyAlignment="1">
      <alignment vertical="center" wrapText="1" shrinkToFit="1"/>
    </xf>
    <xf numFmtId="0" fontId="52" fillId="13" borderId="25" xfId="0" applyFont="1" applyFill="1" applyBorder="1" applyAlignment="1">
      <alignment horizontal="left" vertical="center" wrapText="1" shrinkToFit="1"/>
    </xf>
    <xf numFmtId="0" fontId="46" fillId="0" borderId="25" xfId="0" applyFont="1" applyBorder="1" applyAlignment="1">
      <alignment vertical="center" wrapText="1" shrinkToFit="1"/>
    </xf>
    <xf numFmtId="0" fontId="32" fillId="17" borderId="14" xfId="0" applyFont="1" applyFill="1" applyBorder="1" applyAlignment="1">
      <alignment horizontal="center" vertical="center" wrapText="1" shrinkToFit="1"/>
    </xf>
    <xf numFmtId="0" fontId="28" fillId="17" borderId="16" xfId="0" applyFont="1" applyFill="1" applyBorder="1" applyAlignment="1">
      <alignment horizontal="center" vertical="center" wrapText="1" shrinkToFit="1"/>
    </xf>
    <xf numFmtId="0" fontId="28" fillId="17" borderId="3" xfId="0" applyFont="1" applyFill="1" applyBorder="1" applyAlignment="1">
      <alignment horizontal="center" vertical="center" wrapText="1" shrinkToFit="1"/>
    </xf>
    <xf numFmtId="0" fontId="28" fillId="17" borderId="4" xfId="0" applyFont="1" applyFill="1" applyBorder="1" applyAlignment="1">
      <alignment horizontal="center" vertical="center" wrapText="1" shrinkToFit="1"/>
    </xf>
    <xf numFmtId="0" fontId="28" fillId="17" borderId="17" xfId="0" applyFont="1" applyFill="1" applyBorder="1" applyAlignment="1">
      <alignment horizontal="center" vertical="center" wrapText="1" shrinkToFit="1"/>
    </xf>
    <xf numFmtId="0" fontId="28" fillId="17" borderId="19" xfId="0" applyFont="1" applyFill="1" applyBorder="1" applyAlignment="1">
      <alignment horizontal="center" vertical="center" wrapText="1" shrinkToFit="1"/>
    </xf>
    <xf numFmtId="0" fontId="51" fillId="0" borderId="15" xfId="0" applyFont="1" applyBorder="1" applyAlignment="1">
      <alignment horizontal="center" vertical="center" wrapText="1" shrinkToFit="1"/>
    </xf>
    <xf numFmtId="0" fontId="51" fillId="0" borderId="16" xfId="0" applyFont="1" applyBorder="1" applyAlignment="1">
      <alignment horizontal="center" vertical="center" wrapText="1" shrinkToFit="1"/>
    </xf>
    <xf numFmtId="0" fontId="57" fillId="5" borderId="38" xfId="0" applyFont="1" applyFill="1" applyBorder="1" applyAlignment="1">
      <alignment horizontal="center" vertical="center" wrapText="1" shrinkToFit="1"/>
    </xf>
    <xf numFmtId="0" fontId="51" fillId="0" borderId="39" xfId="0" applyFont="1" applyBorder="1" applyAlignment="1">
      <alignment horizontal="center" vertical="center" wrapText="1" shrinkToFit="1"/>
    </xf>
    <xf numFmtId="0" fontId="57" fillId="5" borderId="11" xfId="0" applyFont="1" applyFill="1" applyBorder="1" applyAlignment="1">
      <alignment horizontal="center" vertical="center" wrapText="1" shrinkToFit="1"/>
    </xf>
    <xf numFmtId="0" fontId="51" fillId="0" borderId="12" xfId="0" applyFont="1" applyBorder="1" applyAlignment="1">
      <alignment horizontal="center" vertical="center" wrapText="1" shrinkToFit="1"/>
    </xf>
    <xf numFmtId="0" fontId="51" fillId="0" borderId="13" xfId="0" applyFont="1" applyBorder="1" applyAlignment="1">
      <alignment vertical="center" wrapText="1" shrinkToFit="1"/>
    </xf>
    <xf numFmtId="0" fontId="7" fillId="5" borderId="14" xfId="0" applyFont="1" applyFill="1" applyBorder="1" applyAlignment="1">
      <alignment horizontal="center" vertical="center" wrapText="1" shrinkToFit="1"/>
    </xf>
    <xf numFmtId="0" fontId="30" fillId="2" borderId="49" xfId="0" applyFont="1" applyFill="1" applyBorder="1" applyAlignment="1">
      <alignment horizontal="left" vertical="center" wrapText="1" shrinkToFit="1"/>
    </xf>
    <xf numFmtId="0" fontId="0" fillId="2" borderId="48" xfId="0" applyFill="1" applyBorder="1" applyAlignment="1">
      <alignment vertical="center" wrapText="1" shrinkToFit="1"/>
    </xf>
    <xf numFmtId="0" fontId="54" fillId="5" borderId="2" xfId="0" applyFont="1" applyFill="1" applyBorder="1" applyAlignment="1">
      <alignment horizontal="center" vertical="center" wrapText="1" shrinkToFit="1"/>
    </xf>
    <xf numFmtId="0" fontId="46" fillId="0" borderId="2" xfId="0" applyFont="1" applyBorder="1" applyAlignment="1">
      <alignment vertical="center" wrapText="1" shrinkToFit="1"/>
    </xf>
    <xf numFmtId="0" fontId="30" fillId="2" borderId="38" xfId="0" applyFont="1" applyFill="1" applyBorder="1" applyAlignment="1">
      <alignment horizontal="left" vertical="center" wrapText="1" shrinkToFit="1"/>
    </xf>
    <xf numFmtId="0" fontId="0" fillId="2" borderId="39" xfId="0" applyFill="1" applyBorder="1" applyAlignment="1">
      <alignment vertical="center" wrapText="1" shrinkToFit="1"/>
    </xf>
    <xf numFmtId="0" fontId="0" fillId="2" borderId="40" xfId="0" applyFill="1" applyBorder="1" applyAlignment="1">
      <alignment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2" fillId="2" borderId="52" xfId="0" applyFont="1" applyFill="1" applyBorder="1" applyAlignment="1">
      <alignment vertical="center" wrapText="1" shrinkToFit="1"/>
    </xf>
    <xf numFmtId="0" fontId="27" fillId="17" borderId="3" xfId="0" applyFont="1" applyFill="1" applyBorder="1" applyAlignment="1">
      <alignment horizontal="center" vertical="center" wrapText="1" shrinkToFit="1"/>
    </xf>
    <xf numFmtId="0" fontId="0" fillId="17" borderId="4" xfId="0" applyFill="1" applyBorder="1" applyAlignment="1">
      <alignment vertical="center" wrapText="1" shrinkToFit="1"/>
    </xf>
    <xf numFmtId="0" fontId="0" fillId="2" borderId="38" xfId="0" applyFill="1" applyBorder="1" applyAlignment="1">
      <alignment vertical="center" wrapText="1" shrinkToFit="1"/>
    </xf>
    <xf numFmtId="0" fontId="7" fillId="5" borderId="2" xfId="0" applyFont="1" applyFill="1" applyBorder="1" applyAlignment="1">
      <alignment horizontal="center" vertical="center" wrapText="1" shrinkToFit="1"/>
    </xf>
    <xf numFmtId="0" fontId="7" fillId="5" borderId="0" xfId="0" applyFont="1" applyFill="1" applyAlignment="1">
      <alignment horizontal="center" vertical="center" wrapText="1" shrinkToFit="1"/>
    </xf>
    <xf numFmtId="0" fontId="28" fillId="0" borderId="2" xfId="0" applyFont="1" applyBorder="1" applyAlignment="1">
      <alignment vertical="center" wrapText="1" shrinkToFit="1"/>
    </xf>
    <xf numFmtId="0" fontId="28" fillId="0" borderId="6" xfId="0" applyFont="1" applyBorder="1" applyAlignment="1">
      <alignment vertical="center" wrapText="1" shrinkToFit="1"/>
    </xf>
    <xf numFmtId="0" fontId="7" fillId="5" borderId="38" xfId="0" applyFont="1" applyFill="1" applyBorder="1" applyAlignment="1">
      <alignment horizontal="center" vertical="center" wrapText="1" shrinkToFit="1"/>
    </xf>
    <xf numFmtId="0" fontId="0" fillId="0" borderId="66" xfId="0" applyBorder="1" applyAlignment="1">
      <alignment vertical="center" wrapText="1" shrinkToFit="1"/>
    </xf>
    <xf numFmtId="0" fontId="0" fillId="0" borderId="62" xfId="0" applyBorder="1" applyAlignment="1">
      <alignment vertical="center" wrapText="1" shrinkToFit="1"/>
    </xf>
    <xf numFmtId="0" fontId="0" fillId="0" borderId="45" xfId="0" applyBorder="1" applyAlignment="1">
      <alignment vertical="center" wrapText="1" shrinkToFit="1"/>
    </xf>
    <xf numFmtId="0" fontId="74" fillId="5" borderId="11" xfId="0" applyFont="1" applyFill="1" applyBorder="1" applyAlignment="1">
      <alignment horizontal="center" vertical="center" wrapText="1" shrinkToFit="1"/>
    </xf>
    <xf numFmtId="0" fontId="74" fillId="5" borderId="12" xfId="0" applyFont="1" applyFill="1" applyBorder="1" applyAlignment="1">
      <alignment horizontal="center" vertical="center" wrapText="1" shrinkToFit="1"/>
    </xf>
    <xf numFmtId="0" fontId="74" fillId="5" borderId="13" xfId="0" applyFont="1" applyFill="1" applyBorder="1" applyAlignment="1">
      <alignment horizontal="center" vertical="center" wrapText="1" shrinkToFit="1"/>
    </xf>
    <xf numFmtId="0" fontId="0" fillId="0" borderId="41" xfId="0" applyBorder="1" applyAlignment="1">
      <alignment vertical="center" wrapText="1" shrinkToFit="1"/>
    </xf>
    <xf numFmtId="0" fontId="0" fillId="0" borderId="33" xfId="0" applyBorder="1" applyAlignment="1">
      <alignment vertical="center" wrapText="1" shrinkToFit="1"/>
    </xf>
    <xf numFmtId="0" fontId="0" fillId="0" borderId="42" xfId="0" applyBorder="1" applyAlignment="1">
      <alignment vertical="center" wrapText="1" shrinkToFit="1"/>
    </xf>
    <xf numFmtId="0" fontId="8" fillId="2" borderId="5" xfId="0" applyFont="1" applyFill="1" applyBorder="1" applyAlignment="1">
      <alignment horizontal="center" vertical="center" wrapText="1" shrinkToFit="1"/>
    </xf>
    <xf numFmtId="0" fontId="0" fillId="0" borderId="24" xfId="0" applyBorder="1" applyAlignment="1">
      <alignment vertical="center" wrapText="1" shrinkToFit="1"/>
    </xf>
    <xf numFmtId="0" fontId="26" fillId="2" borderId="50" xfId="0" applyFont="1" applyFill="1" applyBorder="1" applyAlignment="1">
      <alignment horizontal="center" vertical="center" wrapText="1" shrinkToFit="1"/>
    </xf>
    <xf numFmtId="0" fontId="0" fillId="0" borderId="51" xfId="0" applyBorder="1" applyAlignment="1">
      <alignment vertical="center" wrapText="1" shrinkToFit="1"/>
    </xf>
    <xf numFmtId="0" fontId="58" fillId="12" borderId="8" xfId="1" applyFont="1" applyFill="1" applyBorder="1" applyAlignment="1">
      <alignment horizontal="center" vertical="center" wrapText="1" shrinkToFit="1"/>
    </xf>
    <xf numFmtId="0" fontId="58" fillId="0" borderId="10" xfId="1" applyFont="1" applyBorder="1" applyAlignment="1">
      <alignment horizontal="center" vertical="center" wrapText="1" shrinkToFit="1"/>
    </xf>
    <xf numFmtId="0" fontId="0" fillId="0" borderId="7" xfId="0" applyBorder="1" applyAlignment="1">
      <alignment vertical="center" wrapText="1" shrinkToFit="1"/>
    </xf>
    <xf numFmtId="0" fontId="0" fillId="0" borderId="46" xfId="0" applyBorder="1" applyAlignment="1">
      <alignment vertical="center" wrapText="1" shrinkToFit="1"/>
    </xf>
    <xf numFmtId="0" fontId="45" fillId="0" borderId="11" xfId="1" applyFont="1" applyBorder="1" applyAlignment="1">
      <alignment vertical="center" wrapText="1" shrinkToFit="1"/>
    </xf>
    <xf numFmtId="0" fontId="0" fillId="2" borderId="5" xfId="0" applyFill="1" applyBorder="1" applyAlignment="1">
      <alignment vertical="center" wrapText="1" shrinkToFit="1"/>
    </xf>
    <xf numFmtId="0" fontId="0" fillId="2" borderId="4" xfId="0" applyFill="1" applyBorder="1" applyAlignment="1">
      <alignment vertical="center" wrapText="1" shrinkToFit="1"/>
    </xf>
    <xf numFmtId="0" fontId="0" fillId="2" borderId="24" xfId="0" applyFill="1" applyBorder="1" applyAlignment="1">
      <alignment vertical="center" wrapText="1" shrinkToFit="1"/>
    </xf>
    <xf numFmtId="0" fontId="0" fillId="2" borderId="19" xfId="0" applyFill="1" applyBorder="1" applyAlignment="1">
      <alignment vertical="center" wrapText="1" shrinkToFit="1"/>
    </xf>
    <xf numFmtId="0" fontId="4" fillId="17" borderId="1" xfId="0" applyFont="1" applyFill="1" applyBorder="1" applyAlignment="1">
      <alignment horizontal="center" vertical="center" wrapText="1" shrinkToFit="1"/>
    </xf>
    <xf numFmtId="0" fontId="0" fillId="17" borderId="2" xfId="0" applyFill="1" applyBorder="1" applyAlignment="1">
      <alignment horizontal="center" vertical="center" wrapText="1" shrinkToFit="1"/>
    </xf>
    <xf numFmtId="0" fontId="0" fillId="17" borderId="5" xfId="0" applyFill="1" applyBorder="1" applyAlignment="1">
      <alignment horizontal="center" vertical="center" wrapText="1" shrinkToFit="1"/>
    </xf>
    <xf numFmtId="0" fontId="53" fillId="0" borderId="39" xfId="0" applyFont="1" applyBorder="1" applyAlignment="1">
      <alignment horizontal="center" vertical="center" wrapText="1" shrinkToFit="1"/>
    </xf>
    <xf numFmtId="0" fontId="2" fillId="0" borderId="39" xfId="0" applyFont="1" applyBorder="1" applyAlignment="1">
      <alignment horizontal="center" vertical="center" wrapText="1" shrinkToFit="1"/>
    </xf>
    <xf numFmtId="0" fontId="0" fillId="0" borderId="40" xfId="0" applyBorder="1" applyAlignment="1">
      <alignment horizontal="center" vertical="center" wrapText="1" shrinkToFit="1"/>
    </xf>
    <xf numFmtId="0" fontId="26" fillId="2" borderId="3" xfId="0" applyFont="1" applyFill="1" applyBorder="1" applyAlignment="1">
      <alignment horizontal="center" vertical="center" wrapText="1" shrinkToFit="1"/>
    </xf>
    <xf numFmtId="0" fontId="24" fillId="2" borderId="0" xfId="0" applyFont="1" applyFill="1" applyAlignment="1">
      <alignment horizontal="center" vertical="center" wrapText="1" shrinkToFit="1"/>
    </xf>
    <xf numFmtId="0" fontId="26" fillId="2" borderId="1" xfId="0" applyFont="1" applyFill="1" applyBorder="1" applyAlignment="1">
      <alignment horizontal="center" vertical="center" wrapText="1" shrinkToFit="1"/>
    </xf>
    <xf numFmtId="0" fontId="24" fillId="2" borderId="51" xfId="0" applyFont="1" applyFill="1" applyBorder="1" applyAlignment="1">
      <alignment horizontal="center" vertical="center" wrapText="1" shrinkToFit="1"/>
    </xf>
    <xf numFmtId="0" fontId="0" fillId="0" borderId="39" xfId="0" applyBorder="1" applyAlignment="1">
      <alignment horizontal="center" vertical="center" wrapText="1" shrinkToFit="1"/>
    </xf>
    <xf numFmtId="0" fontId="60" fillId="5" borderId="24" xfId="0" applyFont="1" applyFill="1" applyBorder="1" applyAlignment="1">
      <alignment horizontal="center" vertical="center" wrapText="1" shrinkToFit="1"/>
    </xf>
    <xf numFmtId="0" fontId="60" fillId="5" borderId="18" xfId="0" applyFont="1" applyFill="1" applyBorder="1" applyAlignment="1">
      <alignment horizontal="center" vertical="center" wrapText="1" shrinkToFit="1"/>
    </xf>
    <xf numFmtId="0" fontId="60" fillId="5" borderId="46" xfId="0" applyFont="1" applyFill="1" applyBorder="1" applyAlignment="1">
      <alignment horizontal="center" vertical="center" wrapText="1" shrinkToFit="1"/>
    </xf>
    <xf numFmtId="0" fontId="0" fillId="2" borderId="27" xfId="0" applyFill="1" applyBorder="1" applyAlignment="1">
      <alignment vertical="center" wrapText="1" shrinkToFit="1"/>
    </xf>
    <xf numFmtId="0" fontId="0" fillId="2" borderId="15" xfId="0" applyFill="1" applyBorder="1" applyAlignment="1">
      <alignment vertical="center" wrapText="1" shrinkToFit="1"/>
    </xf>
    <xf numFmtId="0" fontId="0" fillId="2" borderId="28" xfId="0" applyFill="1" applyBorder="1" applyAlignment="1">
      <alignment vertical="center" wrapText="1" shrinkToFit="1"/>
    </xf>
    <xf numFmtId="0" fontId="0" fillId="2" borderId="7" xfId="0" applyFill="1" applyBorder="1" applyAlignment="1">
      <alignment vertical="center" wrapText="1" shrinkToFit="1"/>
    </xf>
    <xf numFmtId="0" fontId="0" fillId="2" borderId="8" xfId="0" applyFill="1" applyBorder="1" applyAlignment="1">
      <alignment vertical="center" wrapText="1" shrinkToFit="1"/>
    </xf>
    <xf numFmtId="0" fontId="0" fillId="2" borderId="10" xfId="0" applyFill="1" applyBorder="1" applyAlignment="1">
      <alignment vertical="center" wrapText="1" shrinkToFit="1"/>
    </xf>
    <xf numFmtId="0" fontId="0" fillId="2" borderId="9" xfId="0" applyFill="1" applyBorder="1" applyAlignment="1">
      <alignment vertical="center" wrapText="1" shrinkToFit="1"/>
    </xf>
    <xf numFmtId="0" fontId="0" fillId="2" borderId="49" xfId="0" applyFill="1" applyBorder="1" applyAlignment="1">
      <alignment vertical="center" wrapText="1" shrinkToFit="1"/>
    </xf>
    <xf numFmtId="0" fontId="0" fillId="2" borderId="52" xfId="0" applyFill="1" applyBorder="1" applyAlignment="1">
      <alignment vertical="center" wrapText="1" shrinkToFit="1"/>
    </xf>
    <xf numFmtId="0" fontId="0" fillId="2" borderId="53" xfId="0" applyFill="1" applyBorder="1" applyAlignment="1">
      <alignment vertical="center" wrapText="1" shrinkToFit="1"/>
    </xf>
    <xf numFmtId="0" fontId="0" fillId="2" borderId="14" xfId="0" applyFill="1" applyBorder="1" applyAlignment="1">
      <alignment vertical="center" wrapText="1" shrinkToFit="1"/>
    </xf>
    <xf numFmtId="0" fontId="0" fillId="2" borderId="16" xfId="0" applyFill="1" applyBorder="1" applyAlignment="1">
      <alignment vertical="center" wrapText="1" shrinkToFit="1"/>
    </xf>
    <xf numFmtId="0" fontId="18" fillId="9" borderId="11" xfId="0" applyFont="1" applyFill="1" applyBorder="1" applyAlignment="1">
      <alignment horizontal="left" vertical="center" wrapText="1" shrinkToFit="1"/>
    </xf>
    <xf numFmtId="0" fontId="0" fillId="0" borderId="12" xfId="0" applyBorder="1" applyAlignment="1">
      <alignment horizontal="left" vertical="center" wrapText="1" shrinkToFit="1"/>
    </xf>
    <xf numFmtId="0" fontId="32" fillId="17" borderId="11" xfId="0" applyFont="1" applyFill="1" applyBorder="1" applyAlignment="1" applyProtection="1">
      <alignment horizontal="left" vertical="center" wrapText="1" shrinkToFit="1"/>
      <protection locked="0"/>
    </xf>
    <xf numFmtId="0" fontId="28" fillId="17" borderId="12" xfId="0" applyFont="1" applyFill="1" applyBorder="1" applyAlignment="1">
      <alignment vertical="center" wrapText="1" shrinkToFit="1"/>
    </xf>
    <xf numFmtId="0" fontId="0" fillId="2" borderId="12" xfId="0" applyFill="1" applyBorder="1" applyAlignment="1" applyProtection="1">
      <alignment vertical="center" wrapText="1" shrinkToFit="1"/>
      <protection locked="0"/>
    </xf>
    <xf numFmtId="0" fontId="0" fillId="2" borderId="12" xfId="0" applyFill="1" applyBorder="1" applyAlignment="1">
      <alignment vertical="center" wrapText="1" shrinkToFit="1"/>
    </xf>
    <xf numFmtId="0" fontId="0" fillId="2" borderId="13" xfId="0" applyFill="1" applyBorder="1" applyAlignment="1">
      <alignment vertical="center" wrapText="1" shrinkToFit="1"/>
    </xf>
    <xf numFmtId="0" fontId="60" fillId="5" borderId="29" xfId="0" applyFont="1" applyFill="1" applyBorder="1" applyAlignment="1">
      <alignment horizontal="center" vertical="center" wrapText="1" shrinkToFit="1"/>
    </xf>
    <xf numFmtId="0" fontId="60" fillId="5" borderId="25" xfId="0" applyFont="1" applyFill="1" applyBorder="1" applyAlignment="1">
      <alignment horizontal="center" vertical="center" wrapText="1" shrinkToFit="1"/>
    </xf>
    <xf numFmtId="0" fontId="60" fillId="5" borderId="26" xfId="0" applyFont="1" applyFill="1" applyBorder="1" applyAlignment="1">
      <alignment horizontal="center" vertical="center" wrapText="1" shrinkToFit="1"/>
    </xf>
    <xf numFmtId="0" fontId="18" fillId="9" borderId="11" xfId="0" applyFont="1" applyFill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61" fillId="6" borderId="11" xfId="0" applyFont="1" applyFill="1" applyBorder="1" applyAlignment="1">
      <alignment horizontal="center" vertical="center" wrapText="1" shrinkToFit="1"/>
    </xf>
    <xf numFmtId="0" fontId="51" fillId="0" borderId="12" xfId="0" applyFont="1" applyBorder="1" applyAlignment="1">
      <alignment vertical="center" wrapText="1" shrinkToFit="1"/>
    </xf>
    <xf numFmtId="0" fontId="50" fillId="6" borderId="11" xfId="0" applyFont="1" applyFill="1" applyBorder="1" applyAlignment="1">
      <alignment horizontal="center" vertical="center" wrapText="1" shrinkToFit="1"/>
    </xf>
    <xf numFmtId="0" fontId="62" fillId="6" borderId="11" xfId="0" applyFont="1" applyFill="1" applyBorder="1" applyAlignment="1">
      <alignment horizontal="center" vertical="center" wrapText="1" shrinkToFit="1"/>
    </xf>
    <xf numFmtId="0" fontId="30" fillId="2" borderId="52" xfId="0" applyFont="1" applyFill="1" applyBorder="1" applyAlignment="1">
      <alignment horizontal="left" vertical="center" wrapText="1" shrinkToFit="1"/>
    </xf>
    <xf numFmtId="0" fontId="0" fillId="0" borderId="18" xfId="0" applyBorder="1"/>
    <xf numFmtId="0" fontId="0" fillId="0" borderId="19" xfId="0" applyBorder="1"/>
    <xf numFmtId="166" fontId="47" fillId="2" borderId="18" xfId="0" applyNumberFormat="1" applyFont="1" applyFill="1" applyBorder="1" applyAlignment="1">
      <alignment horizontal="left" vertical="center" wrapText="1" shrinkToFit="1"/>
    </xf>
    <xf numFmtId="0" fontId="76" fillId="6" borderId="11" xfId="0" applyFont="1" applyFill="1" applyBorder="1" applyAlignment="1">
      <alignment horizontal="center" vertical="center" wrapText="1" shrinkToFit="1"/>
    </xf>
    <xf numFmtId="0" fontId="76" fillId="6" borderId="12" xfId="0" applyFont="1" applyFill="1" applyBorder="1" applyAlignment="1">
      <alignment horizontal="center" vertical="center" wrapText="1" shrinkToFit="1"/>
    </xf>
    <xf numFmtId="0" fontId="76" fillId="6" borderId="13" xfId="0" applyFont="1" applyFill="1" applyBorder="1" applyAlignment="1">
      <alignment horizontal="center" vertical="center" wrapText="1" shrinkToFit="1"/>
    </xf>
    <xf numFmtId="0" fontId="0" fillId="0" borderId="37" xfId="0" applyBorder="1" applyAlignment="1">
      <alignment vertical="center" wrapText="1" shrinkToFit="1"/>
    </xf>
    <xf numFmtId="0" fontId="0" fillId="2" borderId="20" xfId="0" applyFill="1" applyBorder="1" applyAlignment="1">
      <alignment vertical="center" wrapText="1" shrinkToFit="1"/>
    </xf>
    <xf numFmtId="0" fontId="72" fillId="17" borderId="11" xfId="0" applyFont="1" applyFill="1" applyBorder="1" applyAlignment="1">
      <alignment horizontal="center" vertical="center" wrapText="1" shrinkToFit="1"/>
    </xf>
    <xf numFmtId="0" fontId="31" fillId="9" borderId="11" xfId="0" applyFont="1" applyFill="1" applyBorder="1" applyAlignment="1">
      <alignment horizontal="center" vertical="center" wrapText="1" shrinkToFit="1"/>
    </xf>
    <xf numFmtId="0" fontId="31" fillId="9" borderId="12" xfId="0" applyFont="1" applyFill="1" applyBorder="1" applyAlignment="1">
      <alignment horizontal="center" vertical="center" wrapText="1" shrinkToFit="1"/>
    </xf>
    <xf numFmtId="0" fontId="31" fillId="9" borderId="13" xfId="0" applyFont="1" applyFill="1" applyBorder="1" applyAlignment="1">
      <alignment horizontal="center" vertical="center" wrapText="1" shrinkToFit="1"/>
    </xf>
    <xf numFmtId="0" fontId="18" fillId="9" borderId="65" xfId="0" applyFont="1" applyFill="1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 wrapText="1" shrinkToFit="1"/>
    </xf>
    <xf numFmtId="0" fontId="32" fillId="17" borderId="45" xfId="0" applyFont="1" applyFill="1" applyBorder="1" applyAlignment="1" applyProtection="1">
      <alignment horizontal="left" vertical="center" wrapText="1" shrinkToFit="1"/>
      <protection locked="0"/>
    </xf>
    <xf numFmtId="0" fontId="28" fillId="17" borderId="45" xfId="0" applyFont="1" applyFill="1" applyBorder="1" applyAlignment="1">
      <alignment vertical="center" wrapText="1" shrinkToFit="1"/>
    </xf>
    <xf numFmtId="0" fontId="73" fillId="0" borderId="12" xfId="0" applyFont="1" applyBorder="1" applyAlignment="1">
      <alignment horizontal="center" vertical="center" wrapText="1" shrinkToFit="1"/>
    </xf>
    <xf numFmtId="0" fontId="73" fillId="0" borderId="13" xfId="0" applyFont="1" applyBorder="1" applyAlignment="1">
      <alignment horizontal="center" vertical="center" wrapText="1" shrinkToFit="1"/>
    </xf>
    <xf numFmtId="0" fontId="78" fillId="6" borderId="11" xfId="0" applyFont="1" applyFill="1" applyBorder="1" applyAlignment="1">
      <alignment horizontal="center" vertical="center" wrapText="1" shrinkToFit="1"/>
    </xf>
    <xf numFmtId="0" fontId="79" fillId="0" borderId="12" xfId="0" applyFont="1" applyBorder="1" applyAlignment="1">
      <alignment horizontal="center" vertical="center" wrapText="1" shrinkToFit="1"/>
    </xf>
    <xf numFmtId="0" fontId="77" fillId="0" borderId="12" xfId="0" applyFont="1" applyBorder="1" applyAlignment="1">
      <alignment vertical="center" wrapText="1" shrinkToFit="1"/>
    </xf>
    <xf numFmtId="0" fontId="18" fillId="9" borderId="66" xfId="0" applyFont="1" applyFill="1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 wrapText="1" shrinkToFit="1"/>
    </xf>
    <xf numFmtId="0" fontId="32" fillId="17" borderId="35" xfId="0" applyFont="1" applyFill="1" applyBorder="1" applyAlignment="1" applyProtection="1">
      <alignment horizontal="left" vertical="center" wrapText="1" shrinkToFit="1"/>
      <protection locked="0"/>
    </xf>
    <xf numFmtId="0" fontId="28" fillId="17" borderId="35" xfId="0" applyFont="1" applyFill="1" applyBorder="1" applyAlignment="1">
      <alignment vertical="center" wrapText="1" shrinkToFit="1"/>
    </xf>
    <xf numFmtId="0" fontId="10" fillId="5" borderId="24" xfId="0" applyFont="1" applyFill="1" applyBorder="1" applyAlignment="1">
      <alignment horizontal="center" vertical="center" wrapText="1" shrinkToFit="1"/>
    </xf>
    <xf numFmtId="0" fontId="10" fillId="5" borderId="18" xfId="0" applyFont="1" applyFill="1" applyBorder="1" applyAlignment="1">
      <alignment horizontal="center" vertical="center" wrapText="1" shrinkToFit="1"/>
    </xf>
    <xf numFmtId="0" fontId="10" fillId="5" borderId="25" xfId="0" applyFont="1" applyFill="1" applyBorder="1" applyAlignment="1">
      <alignment horizontal="center" vertical="center" wrapText="1" shrinkToFit="1"/>
    </xf>
    <xf numFmtId="0" fontId="10" fillId="5" borderId="26" xfId="0" applyFont="1" applyFill="1" applyBorder="1" applyAlignment="1">
      <alignment horizontal="center" vertical="center" wrapText="1" shrinkToFit="1"/>
    </xf>
    <xf numFmtId="0" fontId="12" fillId="2" borderId="11" xfId="0" applyFont="1" applyFill="1" applyBorder="1" applyAlignment="1" applyProtection="1">
      <alignment horizontal="left" vertical="center" wrapText="1" shrinkToFit="1"/>
      <protection locked="0"/>
    </xf>
    <xf numFmtId="0" fontId="32" fillId="2" borderId="11" xfId="0" applyFont="1" applyFill="1" applyBorder="1" applyAlignment="1" applyProtection="1">
      <alignment horizontal="center" vertical="center" wrapText="1" shrinkToFit="1"/>
      <protection locked="0"/>
    </xf>
    <xf numFmtId="0" fontId="32" fillId="2" borderId="13" xfId="0" applyFont="1" applyFill="1" applyBorder="1" applyAlignment="1" applyProtection="1">
      <alignment horizontal="center" vertical="center" wrapText="1" shrinkToFit="1"/>
      <protection locked="0"/>
    </xf>
    <xf numFmtId="0" fontId="10" fillId="5" borderId="11" xfId="0" applyFont="1" applyFill="1" applyBorder="1" applyAlignment="1">
      <alignment horizontal="center" vertical="center" wrapText="1" shrinkToFit="1"/>
    </xf>
    <xf numFmtId="0" fontId="18" fillId="12" borderId="15" xfId="1" applyFont="1" applyFill="1" applyBorder="1" applyAlignment="1">
      <alignment horizontal="center" vertical="center" wrapText="1" shrinkToFit="1"/>
    </xf>
    <xf numFmtId="0" fontId="18" fillId="0" borderId="15" xfId="1" applyFont="1" applyBorder="1" applyAlignment="1">
      <alignment horizontal="center" vertical="center" wrapText="1" shrinkToFit="1"/>
    </xf>
    <xf numFmtId="0" fontId="64" fillId="0" borderId="15" xfId="0" applyFont="1" applyBorder="1" applyAlignment="1">
      <alignment horizontal="center" vertical="center" wrapText="1" shrinkToFit="1"/>
    </xf>
    <xf numFmtId="0" fontId="64" fillId="0" borderId="16" xfId="0" applyFont="1" applyBorder="1" applyAlignment="1">
      <alignment horizontal="center" vertical="center" wrapText="1" shrinkToFit="1"/>
    </xf>
    <xf numFmtId="0" fontId="64" fillId="0" borderId="18" xfId="0" applyFont="1" applyBorder="1" applyAlignment="1">
      <alignment horizontal="center" vertical="center" wrapText="1" shrinkToFit="1"/>
    </xf>
    <xf numFmtId="0" fontId="64" fillId="0" borderId="19" xfId="0" applyFont="1" applyBorder="1" applyAlignment="1">
      <alignment horizontal="center" vertical="center" wrapText="1" shrinkToFit="1"/>
    </xf>
    <xf numFmtId="0" fontId="32" fillId="12" borderId="14" xfId="1" applyFont="1" applyFill="1" applyBorder="1" applyAlignment="1">
      <alignment horizontal="center" vertical="center" wrapText="1" shrinkToFit="1"/>
    </xf>
    <xf numFmtId="0" fontId="28" fillId="0" borderId="17" xfId="0" applyFont="1" applyBorder="1" applyAlignment="1">
      <alignment horizontal="center" vertical="center" wrapText="1" shrinkToFit="1"/>
    </xf>
    <xf numFmtId="0" fontId="18" fillId="12" borderId="14" xfId="1" applyFont="1" applyFill="1" applyBorder="1" applyAlignment="1">
      <alignment horizontal="center" vertical="center" wrapText="1" shrinkToFit="1"/>
    </xf>
    <xf numFmtId="0" fontId="41" fillId="0" borderId="15" xfId="0" applyFont="1" applyBorder="1" applyAlignment="1">
      <alignment vertical="center" wrapText="1" shrinkToFit="1"/>
    </xf>
    <xf numFmtId="0" fontId="41" fillId="0" borderId="17" xfId="0" applyFont="1" applyBorder="1" applyAlignment="1">
      <alignment horizontal="center" vertical="center" wrapText="1" shrinkToFit="1"/>
    </xf>
    <xf numFmtId="0" fontId="5" fillId="17" borderId="1" xfId="0" applyFont="1" applyFill="1" applyBorder="1" applyAlignment="1">
      <alignment horizontal="center" vertical="center" wrapText="1" shrinkToFit="1"/>
    </xf>
    <xf numFmtId="0" fontId="32" fillId="2" borderId="12" xfId="0" applyFont="1" applyFill="1" applyBorder="1" applyAlignment="1" applyProtection="1">
      <alignment horizontal="center" vertical="center" wrapText="1" shrinkToFit="1"/>
      <protection locked="0"/>
    </xf>
    <xf numFmtId="0" fontId="12" fillId="2" borderId="49" xfId="0" applyFont="1" applyFill="1" applyBorder="1" applyAlignment="1" applyProtection="1">
      <alignment horizontal="left" vertical="center" wrapText="1" shrinkToFit="1"/>
      <protection locked="0"/>
    </xf>
    <xf numFmtId="0" fontId="18" fillId="17" borderId="11" xfId="0" applyFont="1" applyFill="1" applyBorder="1" applyAlignment="1" applyProtection="1">
      <alignment horizontal="center" vertical="center" wrapText="1" shrinkToFit="1"/>
      <protection locked="0"/>
    </xf>
    <xf numFmtId="0" fontId="41" fillId="17" borderId="13" xfId="0" applyFont="1" applyFill="1" applyBorder="1" applyAlignment="1">
      <alignment horizontal="center" vertical="center" wrapText="1" shrinkToFit="1"/>
    </xf>
    <xf numFmtId="0" fontId="13" fillId="6" borderId="30" xfId="0" applyFont="1" applyFill="1" applyBorder="1" applyAlignment="1">
      <alignment horizontal="center" vertical="center" wrapText="1" shrinkToFit="1"/>
    </xf>
    <xf numFmtId="0" fontId="16" fillId="0" borderId="31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7" fillId="6" borderId="15" xfId="0" applyFont="1" applyFill="1" applyBorder="1" applyAlignment="1">
      <alignment horizontal="center" vertical="center" wrapText="1" shrinkToFit="1"/>
    </xf>
    <xf numFmtId="0" fontId="0" fillId="0" borderId="15" xfId="0" applyBorder="1"/>
    <xf numFmtId="0" fontId="0" fillId="0" borderId="16" xfId="0" applyBorder="1"/>
    <xf numFmtId="0" fontId="0" fillId="0" borderId="3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18" fillId="14" borderId="11" xfId="0" applyFont="1" applyFill="1" applyBorder="1" applyAlignment="1" applyProtection="1">
      <alignment horizontal="center" vertical="center" wrapText="1" shrinkToFit="1"/>
      <protection locked="0"/>
    </xf>
    <xf numFmtId="0" fontId="41" fillId="14" borderId="13" xfId="0" applyFont="1" applyFill="1" applyBorder="1" applyAlignment="1">
      <alignment horizontal="center" vertical="center" wrapText="1" shrinkToFit="1"/>
    </xf>
    <xf numFmtId="0" fontId="26" fillId="2" borderId="2" xfId="0" applyFont="1" applyFill="1" applyBorder="1" applyAlignment="1">
      <alignment horizontal="center" vertical="center" wrapText="1" shrinkToFit="1"/>
    </xf>
    <xf numFmtId="0" fontId="41" fillId="17" borderId="12" xfId="0" applyFont="1" applyFill="1" applyBorder="1" applyAlignment="1">
      <alignment vertical="center" wrapText="1" shrinkToFit="1"/>
    </xf>
    <xf numFmtId="0" fontId="10" fillId="5" borderId="12" xfId="0" applyFont="1" applyFill="1" applyBorder="1" applyAlignment="1">
      <alignment horizontal="center" vertical="center" wrapText="1" shrinkToFit="1"/>
    </xf>
    <xf numFmtId="0" fontId="10" fillId="5" borderId="13" xfId="0" applyFont="1" applyFill="1" applyBorder="1" applyAlignment="1">
      <alignment horizontal="center" vertical="center" wrapText="1" shrinkToFit="1"/>
    </xf>
    <xf numFmtId="0" fontId="12" fillId="2" borderId="52" xfId="0" applyFont="1" applyFill="1" applyBorder="1" applyAlignment="1" applyProtection="1">
      <alignment horizontal="left" vertical="center" wrapText="1" shrinkToFit="1"/>
      <protection locked="0"/>
    </xf>
    <xf numFmtId="0" fontId="0" fillId="0" borderId="5" xfId="0" applyBorder="1" applyAlignment="1">
      <alignment vertical="center" wrapText="1" shrinkToFit="1"/>
    </xf>
    <xf numFmtId="0" fontId="5" fillId="17" borderId="14" xfId="0" applyFont="1" applyFill="1" applyBorder="1" applyAlignment="1">
      <alignment horizontal="center" vertical="center" wrapText="1" shrinkToFit="1"/>
    </xf>
    <xf numFmtId="0" fontId="0" fillId="17" borderId="4" xfId="0" applyFill="1" applyBorder="1" applyAlignment="1">
      <alignment horizontal="center" vertical="center" wrapText="1" shrinkToFit="1"/>
    </xf>
    <xf numFmtId="0" fontId="0" fillId="17" borderId="19" xfId="0" applyFill="1" applyBorder="1" applyAlignment="1">
      <alignment horizontal="center" vertical="center" wrapText="1" shrinkToFit="1"/>
    </xf>
    <xf numFmtId="0" fontId="32" fillId="0" borderId="1" xfId="0" applyFont="1" applyBorder="1" applyAlignment="1">
      <alignment horizontal="center" vertical="center" wrapText="1" shrinkToFit="1"/>
    </xf>
    <xf numFmtId="0" fontId="32" fillId="0" borderId="2" xfId="0" applyFont="1" applyBorder="1" applyAlignment="1">
      <alignment vertical="center" wrapText="1" shrinkToFit="1"/>
    </xf>
    <xf numFmtId="0" fontId="32" fillId="0" borderId="51" xfId="0" applyFont="1" applyBorder="1" applyAlignment="1">
      <alignment vertical="center" wrapText="1" shrinkToFit="1"/>
    </xf>
    <xf numFmtId="0" fontId="0" fillId="2" borderId="49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48" xfId="0" applyFill="1" applyBorder="1" applyAlignment="1">
      <alignment vertical="center"/>
    </xf>
    <xf numFmtId="0" fontId="0" fillId="2" borderId="52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53" xfId="0" applyFill="1" applyBorder="1" applyAlignment="1">
      <alignment vertical="center"/>
    </xf>
    <xf numFmtId="0" fontId="10" fillId="5" borderId="46" xfId="0" applyFont="1" applyFill="1" applyBorder="1" applyAlignment="1">
      <alignment horizontal="center" vertical="center" wrapText="1" shrinkToFit="1"/>
    </xf>
    <xf numFmtId="0" fontId="17" fillId="4" borderId="45" xfId="0" applyFont="1" applyFill="1" applyBorder="1" applyAlignment="1">
      <alignment horizontal="center" vertical="center" wrapText="1" shrinkToFit="1"/>
    </xf>
    <xf numFmtId="0" fontId="0" fillId="4" borderId="45" xfId="0" applyFill="1" applyBorder="1" applyAlignment="1">
      <alignment horizontal="center" vertical="center" wrapText="1" shrinkToFit="1"/>
    </xf>
    <xf numFmtId="0" fontId="10" fillId="5" borderId="1" xfId="0" applyFont="1" applyFill="1" applyBorder="1" applyAlignment="1">
      <alignment horizontal="center" vertical="center" wrapText="1" shrinkToFit="1"/>
    </xf>
    <xf numFmtId="0" fontId="14" fillId="6" borderId="14" xfId="0" applyFont="1" applyFill="1" applyBorder="1" applyAlignment="1">
      <alignment horizontal="center" vertical="center" wrapText="1" shrinkToFit="1"/>
    </xf>
    <xf numFmtId="0" fontId="14" fillId="6" borderId="15" xfId="0" applyFont="1" applyFill="1" applyBorder="1" applyAlignment="1">
      <alignment horizontal="center" vertical="center" wrapText="1" shrinkToFit="1"/>
    </xf>
    <xf numFmtId="0" fontId="15" fillId="0" borderId="15" xfId="0" applyFont="1" applyBorder="1"/>
    <xf numFmtId="0" fontId="15" fillId="0" borderId="16" xfId="0" applyFont="1" applyBorder="1"/>
    <xf numFmtId="0" fontId="15" fillId="0" borderId="3" xfId="0" applyFont="1" applyBorder="1"/>
    <xf numFmtId="0" fontId="15" fillId="0" borderId="0" xfId="0" applyFont="1"/>
    <xf numFmtId="0" fontId="15" fillId="0" borderId="4" xfId="0" applyFont="1" applyBorder="1"/>
    <xf numFmtId="0" fontId="54" fillId="5" borderId="39" xfId="0" applyFont="1" applyFill="1" applyBorder="1" applyAlignment="1">
      <alignment horizontal="center" vertical="center" wrapText="1" shrinkToFit="1"/>
    </xf>
    <xf numFmtId="0" fontId="50" fillId="5" borderId="39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vertical="center" wrapText="1" shrinkToFit="1"/>
    </xf>
    <xf numFmtId="0" fontId="54" fillId="5" borderId="38" xfId="0" applyFont="1" applyFill="1" applyBorder="1" applyAlignment="1">
      <alignment horizontal="center" vertical="center" wrapText="1" shrinkToFit="1"/>
    </xf>
    <xf numFmtId="0" fontId="54" fillId="5" borderId="14" xfId="0" applyFont="1" applyFill="1" applyBorder="1" applyAlignment="1">
      <alignment horizontal="center" vertical="center" wrapText="1" shrinkToFit="1"/>
    </xf>
    <xf numFmtId="0" fontId="46" fillId="0" borderId="15" xfId="0" applyFont="1" applyBorder="1" applyAlignment="1">
      <alignment horizontal="center" vertical="center" wrapText="1" shrinkToFit="1"/>
    </xf>
    <xf numFmtId="0" fontId="32" fillId="17" borderId="1" xfId="0" applyFont="1" applyFill="1" applyBorder="1" applyAlignment="1">
      <alignment horizontal="center" vertical="center" wrapText="1" shrinkToFit="1"/>
    </xf>
    <xf numFmtId="0" fontId="28" fillId="17" borderId="6" xfId="0" applyFont="1" applyFill="1" applyBorder="1" applyAlignment="1">
      <alignment horizontal="center" vertical="center" wrapText="1" shrinkToFit="1"/>
    </xf>
    <xf numFmtId="0" fontId="28" fillId="17" borderId="5" xfId="0" applyFont="1" applyFill="1" applyBorder="1" applyAlignment="1">
      <alignment horizontal="center" vertical="center" wrapText="1" shrinkToFit="1"/>
    </xf>
    <xf numFmtId="0" fontId="28" fillId="17" borderId="7" xfId="0" applyFont="1" applyFill="1" applyBorder="1" applyAlignment="1">
      <alignment horizontal="center" vertical="center" wrapText="1" shrinkToFit="1"/>
    </xf>
    <xf numFmtId="0" fontId="28" fillId="17" borderId="8" xfId="0" applyFont="1" applyFill="1" applyBorder="1" applyAlignment="1">
      <alignment horizontal="center" vertical="center" wrapText="1" shrinkToFit="1"/>
    </xf>
    <xf numFmtId="0" fontId="28" fillId="17" borderId="9" xfId="0" applyFont="1" applyFill="1" applyBorder="1" applyAlignment="1">
      <alignment horizontal="center" vertical="center" wrapText="1" shrinkToFit="1"/>
    </xf>
    <xf numFmtId="0" fontId="50" fillId="5" borderId="15" xfId="0" applyFont="1" applyFill="1" applyBorder="1" applyAlignment="1">
      <alignment horizontal="center" vertical="center" wrapText="1" shrinkToFit="1"/>
    </xf>
    <xf numFmtId="0" fontId="2" fillId="2" borderId="39" xfId="0" applyFont="1" applyFill="1" applyBorder="1" applyAlignment="1">
      <alignment vertical="center" wrapText="1" shrinkToFit="1"/>
    </xf>
    <xf numFmtId="0" fontId="0" fillId="2" borderId="36" xfId="0" applyFill="1" applyBorder="1" applyAlignment="1">
      <alignment vertical="center" wrapText="1" shrinkToFit="1"/>
    </xf>
    <xf numFmtId="0" fontId="0" fillId="17" borderId="12" xfId="0" applyFill="1" applyBorder="1" applyAlignment="1" applyProtection="1">
      <alignment vertical="center" wrapText="1" shrinkToFit="1"/>
      <protection locked="0"/>
    </xf>
    <xf numFmtId="0" fontId="0" fillId="17" borderId="12" xfId="0" applyFill="1" applyBorder="1" applyAlignment="1">
      <alignment vertical="center" wrapText="1" shrinkToFit="1"/>
    </xf>
    <xf numFmtId="0" fontId="0" fillId="17" borderId="13" xfId="0" applyFill="1" applyBorder="1" applyAlignment="1">
      <alignment vertical="center" wrapText="1" shrinkToFit="1"/>
    </xf>
    <xf numFmtId="0" fontId="10" fillId="5" borderId="29" xfId="0" applyFont="1" applyFill="1" applyBorder="1" applyAlignment="1">
      <alignment horizontal="center" vertical="center" wrapText="1" shrinkToFit="1"/>
    </xf>
    <xf numFmtId="0" fontId="7" fillId="5" borderId="11" xfId="0" applyFont="1" applyFill="1" applyBorder="1" applyAlignment="1">
      <alignment horizontal="center" vertical="center" wrapText="1" shrinkToFit="1"/>
    </xf>
    <xf numFmtId="0" fontId="7" fillId="5" borderId="12" xfId="0" applyFont="1" applyFill="1" applyBorder="1" applyAlignment="1">
      <alignment horizontal="center" vertical="center" wrapText="1" shrinkToFit="1"/>
    </xf>
    <xf numFmtId="0" fontId="7" fillId="5" borderId="13" xfId="0" applyFont="1" applyFill="1" applyBorder="1" applyAlignment="1">
      <alignment horizontal="center" vertical="center" wrapText="1" shrinkToFit="1"/>
    </xf>
    <xf numFmtId="0" fontId="23" fillId="5" borderId="12" xfId="0" applyFont="1" applyFill="1" applyBorder="1" applyAlignment="1">
      <alignment horizontal="center" vertical="center" wrapText="1" shrinkToFit="1"/>
    </xf>
    <xf numFmtId="0" fontId="24" fillId="0" borderId="12" xfId="0" applyFont="1" applyBorder="1" applyAlignment="1">
      <alignment horizontal="center" vertical="center" wrapText="1" shrinkToFit="1"/>
    </xf>
    <xf numFmtId="0" fontId="22" fillId="6" borderId="11" xfId="0" applyFont="1" applyFill="1" applyBorder="1" applyAlignment="1">
      <alignment horizontal="center" vertical="center" wrapText="1" shrinkToFit="1"/>
    </xf>
    <xf numFmtId="0" fontId="7" fillId="6" borderId="11" xfId="0" applyFont="1" applyFill="1" applyBorder="1" applyAlignment="1">
      <alignment horizontal="center" vertical="center" wrapText="1" shrinkToFit="1"/>
    </xf>
    <xf numFmtId="0" fontId="21" fillId="6" borderId="11" xfId="0" applyFont="1" applyFill="1" applyBorder="1" applyAlignment="1">
      <alignment horizontal="center" vertical="center" wrapText="1" shrinkToFit="1"/>
    </xf>
    <xf numFmtId="0" fontId="12" fillId="2" borderId="11" xfId="0" applyFont="1" applyFill="1" applyBorder="1" applyAlignment="1" applyProtection="1">
      <alignment horizontal="center" vertical="center" wrapText="1" shrinkToFit="1"/>
      <protection locked="0"/>
    </xf>
    <xf numFmtId="0" fontId="0" fillId="2" borderId="13" xfId="0" applyFill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25" fillId="6" borderId="14" xfId="0" applyFont="1" applyFill="1" applyBorder="1" applyAlignment="1">
      <alignment horizontal="center" vertical="center" wrapText="1" shrinkToFit="1"/>
    </xf>
    <xf numFmtId="0" fontId="34" fillId="5" borderId="11" xfId="0" applyFont="1" applyFill="1" applyBorder="1" applyAlignment="1">
      <alignment vertical="center" wrapText="1" shrinkToFit="1"/>
    </xf>
    <xf numFmtId="0" fontId="12" fillId="17" borderId="11" xfId="0" applyFont="1" applyFill="1" applyBorder="1" applyAlignment="1" applyProtection="1">
      <alignment horizontal="center" vertical="center" wrapText="1" shrinkToFit="1"/>
      <protection locked="0"/>
    </xf>
    <xf numFmtId="0" fontId="0" fillId="17" borderId="13" xfId="0" applyFill="1" applyBorder="1" applyAlignment="1">
      <alignment horizontal="center" vertical="center" wrapText="1" shrinkToFit="1"/>
    </xf>
    <xf numFmtId="0" fontId="33" fillId="17" borderId="13" xfId="0" applyFont="1" applyFill="1" applyBorder="1" applyAlignment="1">
      <alignment horizontal="center" vertical="center" wrapText="1" shrinkToFit="1"/>
    </xf>
    <xf numFmtId="0" fontId="12" fillId="14" borderId="11" xfId="0" applyFont="1" applyFill="1" applyBorder="1" applyAlignment="1" applyProtection="1">
      <alignment horizontal="center" vertical="center" wrapText="1" shrinkToFit="1"/>
      <protection locked="0"/>
    </xf>
    <xf numFmtId="0" fontId="33" fillId="14" borderId="13" xfId="0" applyFont="1" applyFill="1" applyBorder="1" applyAlignment="1">
      <alignment horizontal="center" vertical="center" wrapText="1" shrinkToFit="1"/>
    </xf>
    <xf numFmtId="0" fontId="13" fillId="6" borderId="14" xfId="0" applyFont="1" applyFill="1" applyBorder="1" applyAlignment="1">
      <alignment horizontal="center" vertical="center" wrapText="1" shrinkToFit="1"/>
    </xf>
    <xf numFmtId="0" fontId="16" fillId="0" borderId="17" xfId="0" applyFont="1" applyBorder="1" applyAlignment="1">
      <alignment horizontal="center" vertical="center" wrapText="1" shrinkToFit="1"/>
    </xf>
    <xf numFmtId="0" fontId="0" fillId="0" borderId="0" xfId="0"/>
    <xf numFmtId="0" fontId="12" fillId="0" borderId="11" xfId="0" applyFont="1" applyBorder="1" applyAlignment="1" applyProtection="1">
      <alignment horizontal="left" vertical="center" wrapText="1" shrinkToFit="1"/>
      <protection locked="0"/>
    </xf>
    <xf numFmtId="0" fontId="0" fillId="0" borderId="27" xfId="0" applyBorder="1" applyAlignment="1">
      <alignment vertical="center" wrapText="1" shrinkToFit="1"/>
    </xf>
    <xf numFmtId="0" fontId="0" fillId="0" borderId="28" xfId="0" applyBorder="1" applyAlignment="1">
      <alignment vertical="center" wrapText="1" shrinkToFit="1"/>
    </xf>
    <xf numFmtId="0" fontId="0" fillId="0" borderId="8" xfId="0" applyBorder="1" applyAlignment="1">
      <alignment vertical="center" wrapText="1" shrinkToFi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7" fillId="16" borderId="45" xfId="0" applyFont="1" applyFill="1" applyBorder="1" applyAlignment="1">
      <alignment horizontal="center" vertical="center" wrapText="1" shrinkToFit="1"/>
    </xf>
    <xf numFmtId="0" fontId="1" fillId="0" borderId="30" xfId="0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 wrapText="1" shrinkToFit="1"/>
    </xf>
    <xf numFmtId="0" fontId="1" fillId="0" borderId="31" xfId="0" applyFont="1" applyBorder="1" applyAlignment="1">
      <alignment vertical="center" wrapText="1" shrinkToFit="1"/>
    </xf>
    <xf numFmtId="0" fontId="1" fillId="0" borderId="32" xfId="0" applyFont="1" applyBorder="1" applyAlignment="1">
      <alignment vertical="center" wrapText="1" shrinkToFit="1"/>
    </xf>
    <xf numFmtId="0" fontId="1" fillId="0" borderId="31" xfId="0" applyFont="1" applyBorder="1" applyAlignment="1">
      <alignment horizontal="center" vertical="center" wrapText="1" shrinkToFit="1"/>
    </xf>
    <xf numFmtId="0" fontId="3" fillId="0" borderId="31" xfId="0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vertical="center" wrapText="1" shrinkToFit="1"/>
    </xf>
    <xf numFmtId="0" fontId="3" fillId="0" borderId="30" xfId="0" applyFont="1" applyBorder="1" applyAlignment="1">
      <alignment horizontal="center" vertical="center" wrapText="1" shrinkToFit="1"/>
    </xf>
    <xf numFmtId="0" fontId="3" fillId="0" borderId="31" xfId="0" applyFont="1" applyBorder="1" applyAlignment="1">
      <alignment vertical="center" wrapText="1" shrinkToFit="1"/>
    </xf>
    <xf numFmtId="0" fontId="1" fillId="0" borderId="32" xfId="0" applyFont="1" applyBorder="1" applyAlignment="1">
      <alignment horizontal="center" vertical="center" wrapText="1" shrinkToFit="1"/>
    </xf>
    <xf numFmtId="0" fontId="3" fillId="2" borderId="30" xfId="0" applyFont="1" applyFill="1" applyBorder="1" applyAlignment="1">
      <alignment vertical="center" wrapText="1" shrinkToFit="1"/>
    </xf>
    <xf numFmtId="0" fontId="1" fillId="2" borderId="30" xfId="0" applyFont="1" applyFill="1" applyBorder="1" applyAlignment="1">
      <alignment horizontal="center" vertical="center" wrapText="1" shrinkToFit="1"/>
    </xf>
    <xf numFmtId="0" fontId="3" fillId="0" borderId="30" xfId="0" applyFont="1" applyBorder="1" applyAlignment="1">
      <alignment vertical="center" wrapText="1" shrinkToFit="1"/>
    </xf>
    <xf numFmtId="0" fontId="3" fillId="2" borderId="30" xfId="0" applyFont="1" applyFill="1" applyBorder="1" applyAlignment="1">
      <alignment horizontal="center" vertical="center" wrapText="1" shrinkToFit="1"/>
    </xf>
    <xf numFmtId="0" fontId="3" fillId="8" borderId="30" xfId="0" applyFont="1" applyFill="1" applyBorder="1" applyAlignment="1">
      <alignment horizontal="center" vertical="center" wrapText="1" shrinkToFit="1"/>
    </xf>
    <xf numFmtId="0" fontId="0" fillId="0" borderId="31" xfId="0" applyBorder="1" applyAlignment="1">
      <alignment vertical="center" wrapText="1" shrinkToFit="1"/>
    </xf>
    <xf numFmtId="0" fontId="0" fillId="0" borderId="32" xfId="0" applyBorder="1" applyAlignment="1">
      <alignment vertical="center" wrapText="1" shrinkToFit="1"/>
    </xf>
  </cellXfs>
  <cellStyles count="2">
    <cellStyle name="Lien hypertexte" xfId="1" builtinId="8"/>
    <cellStyle name="Normal" xfId="0" builtinId="0"/>
  </cellStyles>
  <dxfs count="59">
    <dxf>
      <font>
        <color theme="1" tint="0.499984740745262"/>
      </font>
      <fill>
        <patternFill>
          <bgColor theme="1" tint="0.49998474074526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ill>
        <patternFill>
          <bgColor rgb="FFFFC000"/>
        </patternFill>
      </fill>
    </dxf>
    <dxf>
      <font>
        <b/>
        <i val="0"/>
        <color theme="1"/>
      </font>
      <fill>
        <patternFill patternType="solid">
          <fgColor indexed="64"/>
          <bgColor rgb="FFFFC000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b/>
        <i val="0"/>
        <color theme="1"/>
      </font>
      <fill>
        <patternFill patternType="solid">
          <fgColor indexed="64"/>
          <bgColor rgb="FFFFC000"/>
        </patternFill>
      </fill>
    </dxf>
    <dxf>
      <font>
        <b/>
        <i val="0"/>
        <color theme="0"/>
      </font>
      <fill>
        <patternFill patternType="solid">
          <fgColor indexed="64"/>
          <bgColor rgb="FFFFC000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1"/>
      </font>
      <fill>
        <patternFill patternType="solid">
          <fgColor indexed="64"/>
          <bgColor rgb="FFFFC000"/>
        </patternFill>
      </fill>
    </dxf>
    <dxf>
      <font>
        <b/>
        <i val="0"/>
        <strike val="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b/>
        <i val="0"/>
        <strike val="0"/>
      </font>
      <fill>
        <patternFill>
          <bgColor rgb="FFFFC000"/>
        </patternFill>
      </fill>
    </dxf>
    <dxf>
      <font>
        <b/>
        <i val="0"/>
        <color theme="1"/>
      </font>
      <fill>
        <patternFill patternType="solid">
          <fgColor indexed="64"/>
          <bgColor rgb="FFFFC000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b/>
        <i val="0"/>
        <strike val="0"/>
      </font>
      <fill>
        <patternFill>
          <bgColor rgb="FFFFC000"/>
        </patternFill>
      </fill>
    </dxf>
    <dxf>
      <font>
        <b/>
        <i val="0"/>
        <color theme="1"/>
      </font>
      <fill>
        <patternFill patternType="solid">
          <fgColor indexed="64"/>
          <bgColor rgb="FFFFC000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1"/>
      </font>
      <fill>
        <patternFill patternType="solid">
          <fgColor indexed="64"/>
          <bgColor rgb="FFFFC000"/>
        </patternFill>
      </fill>
    </dxf>
    <dxf>
      <font>
        <b/>
        <i val="0"/>
        <strike val="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66FF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mailto:yacoub@gmail.com" TargetMode="External"/><Relationship Id="rId1" Type="http://schemas.openxmlformats.org/officeDocument/2006/relationships/hyperlink" Target="mailto:contact@rutilante.fr" TargetMode="Externa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5D6A5-2BD6-7044-ABF8-009A036EF35C}">
  <sheetPr>
    <pageSetUpPr fitToPage="1"/>
  </sheetPr>
  <dimension ref="A1:BC188"/>
  <sheetViews>
    <sheetView zoomScale="90" zoomScaleNormal="90" workbookViewId="0">
      <selection activeCell="A4" sqref="A4:B4"/>
    </sheetView>
  </sheetViews>
  <sheetFormatPr baseColWidth="10" defaultColWidth="10.6640625" defaultRowHeight="16"/>
  <cols>
    <col min="1" max="2" width="18.6640625" style="2" customWidth="1"/>
    <col min="3" max="3" width="22.1640625" style="2" customWidth="1"/>
    <col min="4" max="5" width="13.6640625" style="2" customWidth="1"/>
    <col min="6" max="6" width="15.6640625" style="2" customWidth="1"/>
    <col min="7" max="7" width="14.6640625" style="2" customWidth="1"/>
    <col min="8" max="8" width="16.5" style="2" customWidth="1"/>
    <col min="9" max="13" width="14.1640625" style="2" customWidth="1"/>
    <col min="14" max="14" width="19.6640625" style="2" customWidth="1"/>
    <col min="15" max="15" width="31.1640625" style="2" customWidth="1"/>
    <col min="16" max="16384" width="10.6640625" style="2"/>
  </cols>
  <sheetData>
    <row r="1" spans="1:55" ht="40.25" customHeight="1">
      <c r="A1" s="137" t="s">
        <v>434</v>
      </c>
      <c r="B1" s="138"/>
      <c r="C1" s="119" t="s">
        <v>348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55" s="4" customFormat="1" ht="40.25" customHeight="1">
      <c r="A2" s="139"/>
      <c r="B2" s="140"/>
      <c r="C2" s="122" t="s">
        <v>3</v>
      </c>
      <c r="D2" s="123"/>
      <c r="E2" s="123"/>
      <c r="F2" s="123"/>
      <c r="G2" s="124"/>
      <c r="H2" s="125" t="s">
        <v>349</v>
      </c>
      <c r="I2" s="123"/>
      <c r="J2" s="123"/>
      <c r="K2" s="123"/>
      <c r="L2" s="123"/>
      <c r="M2" s="124"/>
      <c r="N2" s="41" t="s">
        <v>298</v>
      </c>
      <c r="O2" s="99" t="s">
        <v>297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55" ht="40.25" customHeight="1" thickBot="1">
      <c r="A3" s="141"/>
      <c r="B3" s="142"/>
      <c r="C3" s="147" t="s">
        <v>350</v>
      </c>
      <c r="D3" s="148"/>
      <c r="E3" s="148"/>
      <c r="F3" s="148"/>
      <c r="G3" s="149"/>
      <c r="H3" s="153"/>
      <c r="I3" s="154"/>
      <c r="J3" s="154"/>
      <c r="K3" s="154"/>
      <c r="L3" s="154"/>
      <c r="M3" s="155"/>
      <c r="N3" s="157">
        <v>607721742</v>
      </c>
      <c r="O3" s="135" t="s">
        <v>475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55" ht="40.25" customHeight="1" thickBot="1">
      <c r="A4" s="143" t="s">
        <v>433</v>
      </c>
      <c r="B4" s="144"/>
      <c r="C4" s="150"/>
      <c r="D4" s="151"/>
      <c r="E4" s="151"/>
      <c r="F4" s="151"/>
      <c r="G4" s="152"/>
      <c r="H4" s="156"/>
      <c r="I4" s="151"/>
      <c r="J4" s="151"/>
      <c r="K4" s="151"/>
      <c r="L4" s="151"/>
      <c r="M4" s="152"/>
      <c r="N4" s="158"/>
      <c r="O4" s="136"/>
      <c r="P4" s="1"/>
      <c r="Q4" s="1"/>
      <c r="R4" s="1"/>
      <c r="S4" s="1"/>
    </row>
    <row r="5" spans="1:55" ht="40.25" customHeight="1" thickBot="1">
      <c r="A5" s="126" t="s">
        <v>472</v>
      </c>
      <c r="B5" s="127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9"/>
      <c r="N5" s="129"/>
      <c r="O5" s="130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s="4" customFormat="1" ht="60" customHeight="1">
      <c r="A6" s="41" t="s">
        <v>351</v>
      </c>
      <c r="B6" s="41" t="s">
        <v>1</v>
      </c>
      <c r="C6" s="125" t="s">
        <v>2</v>
      </c>
      <c r="D6" s="131"/>
      <c r="E6" s="125" t="s">
        <v>352</v>
      </c>
      <c r="F6" s="132"/>
      <c r="G6" s="125" t="s">
        <v>353</v>
      </c>
      <c r="H6" s="133"/>
      <c r="I6" s="131"/>
      <c r="J6" s="125" t="s">
        <v>354</v>
      </c>
      <c r="K6" s="134"/>
      <c r="L6" s="52" t="s">
        <v>355</v>
      </c>
      <c r="M6" s="145" t="s">
        <v>356</v>
      </c>
      <c r="N6" s="146"/>
      <c r="O6" s="98" t="s">
        <v>298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s="111" customFormat="1" ht="60" customHeight="1" thickBot="1">
      <c r="A7" s="106" t="s">
        <v>132</v>
      </c>
      <c r="B7" s="107" t="s">
        <v>357</v>
      </c>
      <c r="C7" s="159" t="s">
        <v>358</v>
      </c>
      <c r="D7" s="160"/>
      <c r="E7" s="161"/>
      <c r="F7" s="162"/>
      <c r="G7" s="163"/>
      <c r="H7" s="164"/>
      <c r="I7" s="165"/>
      <c r="J7" s="166"/>
      <c r="K7" s="165"/>
      <c r="L7" s="108"/>
      <c r="M7" s="175"/>
      <c r="N7" s="176"/>
      <c r="O7" s="109">
        <v>1020304</v>
      </c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</row>
    <row r="8" spans="1:55" s="4" customFormat="1" ht="60" customHeight="1">
      <c r="A8" s="125" t="s">
        <v>297</v>
      </c>
      <c r="B8" s="131"/>
      <c r="C8" s="125" t="s">
        <v>377</v>
      </c>
      <c r="D8" s="181"/>
      <c r="E8" s="125" t="s">
        <v>474</v>
      </c>
      <c r="F8" s="184"/>
      <c r="G8" s="33" t="s">
        <v>366</v>
      </c>
      <c r="H8" s="53" t="s">
        <v>367</v>
      </c>
      <c r="I8" s="169" t="s">
        <v>368</v>
      </c>
      <c r="J8" s="170"/>
      <c r="K8" s="169" t="s">
        <v>369</v>
      </c>
      <c r="L8" s="173"/>
      <c r="M8" s="167" t="s">
        <v>479</v>
      </c>
      <c r="N8" s="168"/>
      <c r="O8" s="51" t="s">
        <v>370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s="105" customFormat="1" ht="60" customHeight="1">
      <c r="A9" s="179" t="s">
        <v>480</v>
      </c>
      <c r="B9" s="180"/>
      <c r="C9" s="182"/>
      <c r="D9" s="183"/>
      <c r="E9" s="177"/>
      <c r="F9" s="178"/>
      <c r="G9" s="101" t="s">
        <v>18</v>
      </c>
      <c r="H9" s="102">
        <v>28217</v>
      </c>
      <c r="I9" s="171" t="s">
        <v>476</v>
      </c>
      <c r="J9" s="172"/>
      <c r="K9" s="171" t="s">
        <v>477</v>
      </c>
      <c r="L9" s="172"/>
      <c r="M9" s="174" t="s">
        <v>478</v>
      </c>
      <c r="N9" s="172"/>
      <c r="O9" s="103">
        <v>4</v>
      </c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</row>
    <row r="10" spans="1:55" ht="48" customHeight="1">
      <c r="A10" s="126" t="s">
        <v>473</v>
      </c>
      <c r="B10" s="127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9"/>
      <c r="N10" s="129"/>
      <c r="O10" s="130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54" customHeight="1">
      <c r="A11" s="33" t="s">
        <v>359</v>
      </c>
      <c r="B11" s="33" t="s">
        <v>360</v>
      </c>
      <c r="C11" s="33" t="s">
        <v>361</v>
      </c>
      <c r="D11" s="33" t="s">
        <v>362</v>
      </c>
      <c r="E11" s="33" t="s">
        <v>363</v>
      </c>
      <c r="F11" s="33" t="s">
        <v>364</v>
      </c>
      <c r="G11" s="33" t="s">
        <v>365</v>
      </c>
      <c r="H11" s="216"/>
      <c r="I11" s="195"/>
      <c r="J11" s="195"/>
      <c r="K11" s="195"/>
      <c r="L11" s="195"/>
      <c r="M11" s="195"/>
      <c r="N11" s="195"/>
      <c r="O11" s="195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40.25" customHeight="1">
      <c r="A12" s="94"/>
      <c r="B12" s="94" t="s">
        <v>210</v>
      </c>
      <c r="C12" s="95" t="s">
        <v>48</v>
      </c>
      <c r="D12" s="93" t="s">
        <v>51</v>
      </c>
      <c r="E12" s="93" t="s">
        <v>120</v>
      </c>
      <c r="F12" s="96">
        <v>19474</v>
      </c>
      <c r="G12" s="97">
        <v>6</v>
      </c>
      <c r="H12" s="216"/>
      <c r="I12" s="195"/>
      <c r="J12" s="195"/>
      <c r="K12" s="195"/>
      <c r="L12" s="195"/>
      <c r="M12" s="195"/>
      <c r="N12" s="195"/>
      <c r="O12" s="19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42" customHeight="1">
      <c r="A13" s="210" t="s">
        <v>371</v>
      </c>
      <c r="B13" s="210"/>
      <c r="C13" s="210"/>
      <c r="D13" s="210"/>
      <c r="E13" s="210"/>
      <c r="F13" s="210"/>
      <c r="G13" s="211"/>
      <c r="H13" s="211"/>
      <c r="I13" s="211"/>
      <c r="J13" s="211"/>
      <c r="K13" s="211"/>
      <c r="L13" s="211"/>
      <c r="M13" s="211"/>
      <c r="N13" s="211"/>
      <c r="O13" s="21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42" customHeight="1" thickBot="1">
      <c r="A14" s="213" t="s">
        <v>481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5"/>
      <c r="O14" s="100" t="s">
        <v>378</v>
      </c>
    </row>
    <row r="15" spans="1:55" ht="40.25" customHeight="1" thickBot="1">
      <c r="A15" s="185" t="s">
        <v>372</v>
      </c>
      <c r="B15" s="186"/>
      <c r="C15" s="186"/>
      <c r="D15" s="186"/>
      <c r="E15" s="186"/>
      <c r="F15" s="187"/>
      <c r="G15" s="187"/>
      <c r="H15" s="187"/>
      <c r="I15" s="187"/>
      <c r="J15" s="187"/>
      <c r="K15" s="187"/>
      <c r="L15" s="187"/>
      <c r="M15" s="187"/>
      <c r="N15" s="187"/>
      <c r="O15" s="146"/>
    </row>
    <row r="16" spans="1:55" ht="33" customHeight="1">
      <c r="A16" s="188" t="s">
        <v>373</v>
      </c>
      <c r="B16" s="138"/>
      <c r="C16" s="189" t="s">
        <v>374</v>
      </c>
      <c r="D16" s="190"/>
      <c r="E16" s="190"/>
      <c r="F16" s="190"/>
      <c r="G16" s="190"/>
      <c r="H16" s="190"/>
      <c r="I16" s="191"/>
      <c r="J16" s="192"/>
      <c r="K16" s="201"/>
      <c r="L16" s="202"/>
      <c r="M16" s="202"/>
      <c r="N16" s="202"/>
      <c r="O16" s="203"/>
    </row>
    <row r="17" spans="1:37" ht="33" customHeight="1">
      <c r="A17" s="139"/>
      <c r="B17" s="140"/>
      <c r="C17" s="193"/>
      <c r="D17" s="194"/>
      <c r="E17" s="194"/>
      <c r="F17" s="194"/>
      <c r="G17" s="194"/>
      <c r="H17" s="194"/>
      <c r="I17" s="195"/>
      <c r="J17" s="196"/>
      <c r="K17" s="204"/>
      <c r="L17" s="205"/>
      <c r="M17" s="205"/>
      <c r="N17" s="205"/>
      <c r="O17" s="206"/>
    </row>
    <row r="18" spans="1:37" ht="17" thickBot="1">
      <c r="A18" s="141"/>
      <c r="B18" s="142"/>
      <c r="C18" s="197"/>
      <c r="D18" s="198"/>
      <c r="E18" s="198"/>
      <c r="F18" s="198"/>
      <c r="G18" s="198"/>
      <c r="H18" s="198"/>
      <c r="I18" s="199"/>
      <c r="J18" s="200"/>
      <c r="K18" s="207"/>
      <c r="L18" s="208"/>
      <c r="M18" s="208"/>
      <c r="N18" s="208"/>
      <c r="O18" s="209"/>
    </row>
    <row r="19" spans="1:3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:3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3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1:3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:3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1:3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:3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1:3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1:3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1:3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1:3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</sheetData>
  <mergeCells count="40">
    <mergeCell ref="E8:F8"/>
    <mergeCell ref="A8:B8"/>
    <mergeCell ref="A15:O15"/>
    <mergeCell ref="A16:B18"/>
    <mergeCell ref="C16:J18"/>
    <mergeCell ref="K16:O18"/>
    <mergeCell ref="A13:O13"/>
    <mergeCell ref="A14:N14"/>
    <mergeCell ref="H11:O12"/>
    <mergeCell ref="C7:D7"/>
    <mergeCell ref="E7:F7"/>
    <mergeCell ref="G7:I7"/>
    <mergeCell ref="J7:K7"/>
    <mergeCell ref="A10:O10"/>
    <mergeCell ref="M8:N8"/>
    <mergeCell ref="I8:J8"/>
    <mergeCell ref="I9:J9"/>
    <mergeCell ref="K8:L8"/>
    <mergeCell ref="M9:N9"/>
    <mergeCell ref="M7:N7"/>
    <mergeCell ref="E9:F9"/>
    <mergeCell ref="A9:B9"/>
    <mergeCell ref="C8:D8"/>
    <mergeCell ref="C9:D9"/>
    <mergeCell ref="K9:L9"/>
    <mergeCell ref="C1:O1"/>
    <mergeCell ref="C2:G2"/>
    <mergeCell ref="H2:M2"/>
    <mergeCell ref="A5:O5"/>
    <mergeCell ref="C6:D6"/>
    <mergeCell ref="E6:F6"/>
    <mergeCell ref="G6:I6"/>
    <mergeCell ref="J6:K6"/>
    <mergeCell ref="O3:O4"/>
    <mergeCell ref="A1:B3"/>
    <mergeCell ref="A4:B4"/>
    <mergeCell ref="M6:N6"/>
    <mergeCell ref="C3:G4"/>
    <mergeCell ref="H3:M4"/>
    <mergeCell ref="N3:N4"/>
  </mergeCells>
  <hyperlinks>
    <hyperlink ref="A4:B4" location="Sommaire!A1" display="SOMMAIRE" xr:uid="{91A9B141-D6A6-B244-B003-A12535DE83DC}"/>
    <hyperlink ref="O3" r:id="rId1" xr:uid="{B5851606-D905-1F43-9F09-B140F3FDB1BD}"/>
    <hyperlink ref="A9" r:id="rId2" xr:uid="{FB30A0E4-41EC-0B48-A1BA-D9A15DEE2363}"/>
  </hyperlinks>
  <printOptions horizontalCentered="1" verticalCentered="1"/>
  <pageMargins left="0.7" right="0.7" top="0.75" bottom="0.75" header="0.3" footer="0.3"/>
  <pageSetup paperSize="9" scale="48" orientation="landscape" horizontalDpi="0" verticalDpi="0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1ABA762A-E9C0-C44C-AC98-D603EDF2229E}">
          <x14:formula1>
            <xm:f>Légendes!$E$93:$E$94</xm:f>
          </x14:formula1>
          <xm:sqref>A7</xm:sqref>
        </x14:dataValidation>
        <x14:dataValidation type="list" allowBlank="1" showInputMessage="1" showErrorMessage="1" xr:uid="{DEC49A07-80B5-1B49-8DF0-6ABB1A9AD35A}">
          <x14:formula1>
            <xm:f>Légendes!$E$150:$E$157</xm:f>
          </x14:formula1>
          <xm:sqref>B12</xm:sqref>
        </x14:dataValidation>
        <x14:dataValidation type="list" allowBlank="1" showInputMessage="1" showErrorMessage="1" xr:uid="{2DDE9B68-9E45-294A-BA9D-8BE266C7DEF6}">
          <x14:formula1>
            <xm:f>Légendes!$E$26:$E$27</xm:f>
          </x14:formula1>
          <xm:sqref>C12</xm:sqref>
        </x14:dataValidation>
        <x14:dataValidation type="list" allowBlank="1" showInputMessage="1" showErrorMessage="1" xr:uid="{0D5C0481-F621-F24C-9F5A-5ABD7B996B09}">
          <x14:formula1>
            <xm:f>Légendes!$E$28:$E$29</xm:f>
          </x14:formula1>
          <xm:sqref>D12</xm:sqref>
        </x14:dataValidation>
        <x14:dataValidation type="list" allowBlank="1" showInputMessage="1" showErrorMessage="1" xr:uid="{648AF0E7-E3B9-8943-8E20-A7A648FDBB56}">
          <x14:formula1>
            <xm:f>Légendes!$E$83:$E$85</xm:f>
          </x14:formula1>
          <xm:sqref>E12 G9</xm:sqref>
        </x14:dataValidation>
        <x14:dataValidation type="list" allowBlank="1" showInputMessage="1" showErrorMessage="1" xr:uid="{ED9FD3EB-2306-874F-B320-61C43F27BC98}">
          <x14:formula1>
            <xm:f>Légendes!$E$196:$E$199</xm:f>
          </x14:formula1>
          <xm:sqref>O14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427F5-2592-B54E-B1E6-A6747A96F740}">
  <sheetPr>
    <pageSetUpPr fitToPage="1"/>
  </sheetPr>
  <dimension ref="A1:BC55"/>
  <sheetViews>
    <sheetView zoomScale="80" zoomScaleNormal="80" workbookViewId="0">
      <selection activeCell="A5" sqref="A5:B5"/>
    </sheetView>
  </sheetViews>
  <sheetFormatPr baseColWidth="10" defaultColWidth="10.6640625" defaultRowHeight="16"/>
  <cols>
    <col min="1" max="3" width="22.6640625" style="2" customWidth="1"/>
    <col min="4" max="4" width="15.1640625" style="2" customWidth="1"/>
    <col min="5" max="5" width="14.6640625" style="2" customWidth="1"/>
    <col min="6" max="6" width="15" style="2" customWidth="1"/>
    <col min="7" max="7" width="14" style="2" customWidth="1"/>
    <col min="8" max="8" width="14.5" style="2" customWidth="1"/>
    <col min="9" max="9" width="12.6640625" style="2" customWidth="1"/>
    <col min="10" max="10" width="14" style="2" customWidth="1"/>
    <col min="11" max="11" width="12.6640625" style="2" customWidth="1"/>
    <col min="12" max="12" width="12" style="2" customWidth="1"/>
    <col min="13" max="13" width="11.6640625" style="2" customWidth="1"/>
    <col min="14" max="14" width="13.5" style="2" customWidth="1"/>
    <col min="15" max="15" width="13" style="2" customWidth="1"/>
    <col min="16" max="19" width="10.6640625" style="1"/>
    <col min="20" max="16384" width="10.6640625" style="2"/>
  </cols>
  <sheetData>
    <row r="1" spans="1:55" ht="30" customHeight="1">
      <c r="A1" s="408" t="s">
        <v>460</v>
      </c>
      <c r="B1" s="321"/>
      <c r="C1" s="119" t="s">
        <v>454</v>
      </c>
      <c r="D1" s="323"/>
      <c r="E1" s="324"/>
      <c r="F1" s="325"/>
      <c r="G1" s="119" t="s">
        <v>443</v>
      </c>
      <c r="H1" s="330"/>
      <c r="I1" s="330"/>
      <c r="J1" s="325"/>
      <c r="K1" s="119" t="s">
        <v>0</v>
      </c>
      <c r="L1" s="255"/>
      <c r="M1" s="255"/>
      <c r="N1" s="255"/>
      <c r="O1" s="25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s="4" customFormat="1" ht="30" customHeight="1">
      <c r="A2" s="322"/>
      <c r="B2" s="140"/>
      <c r="C2" s="326" t="s">
        <v>1</v>
      </c>
      <c r="D2" s="327"/>
      <c r="E2" s="328" t="s">
        <v>2</v>
      </c>
      <c r="F2" s="329"/>
      <c r="G2" s="309" t="s">
        <v>1</v>
      </c>
      <c r="H2" s="124"/>
      <c r="I2" s="328" t="s">
        <v>2</v>
      </c>
      <c r="J2" s="310"/>
      <c r="K2" s="309" t="s">
        <v>3</v>
      </c>
      <c r="L2" s="181"/>
      <c r="M2" s="181"/>
      <c r="N2" s="181"/>
      <c r="O2" s="310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5" s="4" customFormat="1" ht="30" customHeight="1">
      <c r="A3" s="322"/>
      <c r="B3" s="140"/>
      <c r="C3" s="44"/>
      <c r="D3" s="1"/>
      <c r="E3" s="316"/>
      <c r="F3" s="317"/>
      <c r="G3" s="232"/>
      <c r="H3" s="313"/>
      <c r="I3" s="307"/>
      <c r="J3" s="219"/>
      <c r="K3" s="246"/>
      <c r="L3" s="129"/>
      <c r="M3" s="129"/>
      <c r="N3" s="129"/>
      <c r="O3" s="219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5" ht="24" customHeight="1" thickBot="1">
      <c r="A4" s="322"/>
      <c r="B4" s="140"/>
      <c r="C4" s="45"/>
      <c r="D4" s="46"/>
      <c r="E4" s="318"/>
      <c r="F4" s="319"/>
      <c r="G4" s="247"/>
      <c r="H4" s="314"/>
      <c r="I4" s="308"/>
      <c r="J4" s="225"/>
      <c r="K4" s="247"/>
      <c r="L4" s="224"/>
      <c r="M4" s="224"/>
      <c r="N4" s="224"/>
      <c r="O4" s="225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5" ht="40.25" customHeight="1" thickBot="1">
      <c r="A5" s="311" t="s">
        <v>433</v>
      </c>
      <c r="B5" s="312"/>
      <c r="C5" s="315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3"/>
    </row>
    <row r="6" spans="1:55" s="6" customFormat="1" ht="40.25" customHeight="1" thickBot="1">
      <c r="A6" s="396" t="s">
        <v>290</v>
      </c>
      <c r="B6" s="357"/>
      <c r="C6" s="357"/>
      <c r="D6" s="357"/>
      <c r="E6" s="357"/>
      <c r="F6" s="357"/>
      <c r="G6" s="357"/>
      <c r="H6" s="357"/>
      <c r="I6" s="222"/>
      <c r="J6" s="222"/>
      <c r="K6" s="222"/>
      <c r="L6" s="222"/>
      <c r="M6" s="222"/>
      <c r="N6" s="222"/>
      <c r="O6" s="223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55" ht="14" customHeight="1">
      <c r="A7" s="185" t="s">
        <v>14</v>
      </c>
      <c r="B7" s="186"/>
      <c r="C7" s="186"/>
      <c r="D7" s="186"/>
      <c r="E7" s="186"/>
      <c r="F7" s="288"/>
      <c r="G7" s="484" t="s">
        <v>291</v>
      </c>
      <c r="H7" s="416" t="s">
        <v>484</v>
      </c>
      <c r="I7" s="187"/>
      <c r="J7" s="187"/>
      <c r="K7" s="187"/>
      <c r="L7" s="187"/>
      <c r="M7" s="187"/>
      <c r="N7" s="187"/>
      <c r="O7" s="187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5" s="6" customFormat="1" ht="40.25" customHeight="1" thickBot="1">
      <c r="A8" s="481"/>
      <c r="B8" s="482"/>
      <c r="C8" s="482"/>
      <c r="D8" s="482"/>
      <c r="E8" s="482"/>
      <c r="F8" s="483"/>
      <c r="G8" s="481"/>
      <c r="H8" s="129"/>
      <c r="I8" s="129"/>
      <c r="J8" s="129"/>
      <c r="K8" s="129"/>
      <c r="L8" s="129"/>
      <c r="M8" s="129"/>
      <c r="N8" s="129"/>
      <c r="O8" s="129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1:55" s="1" customFormat="1" ht="50" customHeight="1" thickBot="1">
      <c r="A9" s="393" t="s">
        <v>463</v>
      </c>
      <c r="B9" s="351"/>
      <c r="C9" s="351"/>
      <c r="D9" s="351"/>
      <c r="E9" s="351"/>
      <c r="F9" s="352"/>
      <c r="G9" s="80" t="s">
        <v>18</v>
      </c>
      <c r="H9" s="479" t="s">
        <v>7</v>
      </c>
      <c r="I9" s="480"/>
      <c r="J9" s="479" t="s">
        <v>7</v>
      </c>
      <c r="K9" s="480"/>
      <c r="L9" s="479" t="s">
        <v>7</v>
      </c>
      <c r="M9" s="480"/>
      <c r="N9" s="479" t="s">
        <v>7</v>
      </c>
      <c r="O9" s="480"/>
    </row>
    <row r="10" spans="1:55" s="1" customFormat="1" ht="50" customHeight="1" thickBot="1">
      <c r="A10" s="393"/>
      <c r="B10" s="351"/>
      <c r="C10" s="351"/>
      <c r="D10" s="351"/>
      <c r="E10" s="351"/>
      <c r="F10" s="352"/>
      <c r="G10" s="80" t="s">
        <v>17</v>
      </c>
      <c r="H10" s="479" t="s">
        <v>124</v>
      </c>
      <c r="I10" s="480"/>
      <c r="J10" s="479" t="s">
        <v>7</v>
      </c>
      <c r="K10" s="480"/>
      <c r="L10" s="479" t="s">
        <v>7</v>
      </c>
      <c r="M10" s="480"/>
      <c r="N10" s="479" t="s">
        <v>7</v>
      </c>
      <c r="O10" s="480"/>
    </row>
    <row r="11" spans="1:55" s="1" customFormat="1" ht="50" customHeight="1" thickBot="1">
      <c r="A11" s="393"/>
      <c r="B11" s="351"/>
      <c r="C11" s="351"/>
      <c r="D11" s="351"/>
      <c r="E11" s="351"/>
      <c r="F11" s="352"/>
      <c r="G11" s="80" t="s">
        <v>105</v>
      </c>
      <c r="H11" s="479" t="s">
        <v>125</v>
      </c>
      <c r="I11" s="480"/>
      <c r="J11" s="479" t="s">
        <v>126</v>
      </c>
      <c r="K11" s="480"/>
      <c r="L11" s="479" t="s">
        <v>127</v>
      </c>
      <c r="M11" s="480"/>
      <c r="N11" s="479" t="s">
        <v>7</v>
      </c>
      <c r="O11" s="480"/>
    </row>
    <row r="12" spans="1:55" s="1" customFormat="1" ht="50" customHeight="1" thickBot="1">
      <c r="A12" s="393"/>
      <c r="B12" s="351"/>
      <c r="C12" s="351"/>
      <c r="D12" s="351"/>
      <c r="E12" s="351"/>
      <c r="F12" s="352"/>
      <c r="G12" s="80" t="s">
        <v>343</v>
      </c>
      <c r="H12" s="479" t="s">
        <v>7</v>
      </c>
      <c r="I12" s="480"/>
      <c r="J12" s="479" t="s">
        <v>7</v>
      </c>
      <c r="K12" s="480"/>
      <c r="L12" s="479" t="s">
        <v>7</v>
      </c>
      <c r="M12" s="480"/>
      <c r="N12" s="479" t="s">
        <v>7</v>
      </c>
      <c r="O12" s="480"/>
    </row>
    <row r="13" spans="1:55" s="1" customFormat="1" ht="50" customHeight="1" thickBot="1">
      <c r="A13" s="393"/>
      <c r="B13" s="351"/>
      <c r="C13" s="351"/>
      <c r="D13" s="351"/>
      <c r="E13" s="351"/>
      <c r="F13" s="352"/>
      <c r="G13" s="80" t="s">
        <v>17</v>
      </c>
      <c r="H13" s="479" t="s">
        <v>128</v>
      </c>
      <c r="I13" s="480"/>
      <c r="J13" s="479" t="s">
        <v>7</v>
      </c>
      <c r="K13" s="480"/>
      <c r="L13" s="479" t="s">
        <v>7</v>
      </c>
      <c r="M13" s="480"/>
      <c r="N13" s="479" t="s">
        <v>7</v>
      </c>
      <c r="O13" s="480"/>
    </row>
    <row r="14" spans="1:55" s="1" customFormat="1" ht="50" customHeight="1" thickBot="1">
      <c r="A14" s="393"/>
      <c r="B14" s="351"/>
      <c r="C14" s="351"/>
      <c r="D14" s="351"/>
      <c r="E14" s="351"/>
      <c r="F14" s="352"/>
      <c r="G14" s="80" t="s">
        <v>343</v>
      </c>
      <c r="H14" s="479" t="s">
        <v>7</v>
      </c>
      <c r="I14" s="480"/>
      <c r="J14" s="479" t="s">
        <v>7</v>
      </c>
      <c r="K14" s="480"/>
      <c r="L14" s="479" t="s">
        <v>7</v>
      </c>
      <c r="M14" s="480"/>
      <c r="N14" s="479" t="s">
        <v>7</v>
      </c>
      <c r="O14" s="480"/>
    </row>
    <row r="15" spans="1:55" s="1" customFormat="1" ht="50" customHeight="1" thickBot="1">
      <c r="A15" s="393"/>
      <c r="B15" s="351"/>
      <c r="C15" s="351"/>
      <c r="D15" s="351"/>
      <c r="E15" s="351"/>
      <c r="F15" s="352"/>
      <c r="G15" s="80" t="s">
        <v>343</v>
      </c>
      <c r="H15" s="479" t="s">
        <v>7</v>
      </c>
      <c r="I15" s="480"/>
      <c r="J15" s="479" t="s">
        <v>7</v>
      </c>
      <c r="K15" s="480"/>
      <c r="L15" s="479" t="s">
        <v>7</v>
      </c>
      <c r="M15" s="480"/>
      <c r="N15" s="479" t="s">
        <v>7</v>
      </c>
      <c r="O15" s="480"/>
    </row>
    <row r="16" spans="1:55" s="1" customFormat="1" ht="50" customHeight="1" thickBot="1">
      <c r="A16" s="393"/>
      <c r="B16" s="351"/>
      <c r="C16" s="351"/>
      <c r="D16" s="351"/>
      <c r="E16" s="351"/>
      <c r="F16" s="352"/>
      <c r="G16" s="80" t="s">
        <v>343</v>
      </c>
      <c r="H16" s="479" t="s">
        <v>7</v>
      </c>
      <c r="I16" s="480"/>
      <c r="J16" s="479" t="s">
        <v>7</v>
      </c>
      <c r="K16" s="480"/>
      <c r="L16" s="479" t="s">
        <v>7</v>
      </c>
      <c r="M16" s="480"/>
      <c r="N16" s="479" t="s">
        <v>7</v>
      </c>
      <c r="O16" s="480"/>
    </row>
    <row r="17" spans="1:15" s="1" customFormat="1" ht="50" customHeight="1" thickBot="1">
      <c r="A17" s="393"/>
      <c r="B17" s="351"/>
      <c r="C17" s="351"/>
      <c r="D17" s="351"/>
      <c r="E17" s="351"/>
      <c r="F17" s="352"/>
      <c r="G17" s="80" t="s">
        <v>105</v>
      </c>
      <c r="H17" s="479" t="s">
        <v>131</v>
      </c>
      <c r="I17" s="480"/>
      <c r="J17" s="479" t="s">
        <v>133</v>
      </c>
      <c r="K17" s="480"/>
      <c r="L17" s="479" t="s">
        <v>7</v>
      </c>
      <c r="M17" s="480"/>
      <c r="N17" s="479" t="s">
        <v>7</v>
      </c>
      <c r="O17" s="480"/>
    </row>
    <row r="18" spans="1:15" s="1" customFormat="1" ht="50" customHeight="1" thickBot="1">
      <c r="A18" s="393"/>
      <c r="B18" s="351"/>
      <c r="C18" s="351"/>
      <c r="D18" s="351"/>
      <c r="E18" s="351"/>
      <c r="F18" s="352"/>
      <c r="G18" s="80" t="s">
        <v>18</v>
      </c>
      <c r="H18" s="479" t="s">
        <v>7</v>
      </c>
      <c r="I18" s="480"/>
      <c r="J18" s="479" t="s">
        <v>7</v>
      </c>
      <c r="K18" s="480"/>
      <c r="L18" s="479" t="s">
        <v>7</v>
      </c>
      <c r="M18" s="480"/>
      <c r="N18" s="479" t="s">
        <v>7</v>
      </c>
      <c r="O18" s="480"/>
    </row>
    <row r="19" spans="1:15" s="1" customFormat="1" ht="50" customHeight="1" thickBot="1">
      <c r="A19" s="393"/>
      <c r="B19" s="351"/>
      <c r="C19" s="351"/>
      <c r="D19" s="351"/>
      <c r="E19" s="351"/>
      <c r="F19" s="352"/>
      <c r="G19" s="80" t="s">
        <v>18</v>
      </c>
      <c r="H19" s="479" t="s">
        <v>7</v>
      </c>
      <c r="I19" s="480"/>
      <c r="J19" s="479" t="s">
        <v>7</v>
      </c>
      <c r="K19" s="480"/>
      <c r="L19" s="479" t="s">
        <v>7</v>
      </c>
      <c r="M19" s="480"/>
      <c r="N19" s="479" t="s">
        <v>7</v>
      </c>
      <c r="O19" s="480"/>
    </row>
    <row r="20" spans="1:15" s="1" customFormat="1" ht="50" customHeight="1" thickBot="1">
      <c r="A20" s="393"/>
      <c r="B20" s="351"/>
      <c r="C20" s="351"/>
      <c r="D20" s="351"/>
      <c r="E20" s="351"/>
      <c r="F20" s="352"/>
      <c r="G20" s="80" t="s">
        <v>343</v>
      </c>
      <c r="H20" s="479" t="s">
        <v>7</v>
      </c>
      <c r="I20" s="480"/>
      <c r="J20" s="479" t="s">
        <v>7</v>
      </c>
      <c r="K20" s="480"/>
      <c r="L20" s="479" t="s">
        <v>7</v>
      </c>
      <c r="M20" s="480"/>
      <c r="N20" s="479" t="s">
        <v>7</v>
      </c>
      <c r="O20" s="480"/>
    </row>
    <row r="21" spans="1:15" ht="40.25" customHeight="1" thickBot="1">
      <c r="A21" s="389" t="s">
        <v>455</v>
      </c>
      <c r="B21" s="390"/>
      <c r="C21" s="390"/>
      <c r="D21" s="390"/>
      <c r="E21" s="390"/>
      <c r="F21" s="390"/>
      <c r="G21" s="391"/>
      <c r="H21" s="391"/>
      <c r="I21" s="391"/>
      <c r="J21" s="391"/>
      <c r="K21" s="391"/>
      <c r="L21" s="391"/>
      <c r="M21" s="391"/>
      <c r="N21" s="391"/>
      <c r="O21" s="392"/>
    </row>
    <row r="22" spans="1:15" s="1" customFormat="1">
      <c r="A22" s="334"/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6"/>
    </row>
    <row r="23" spans="1:15" s="1" customFormat="1">
      <c r="A23" s="316"/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337"/>
    </row>
    <row r="24" spans="1:15" s="1" customFormat="1">
      <c r="A24" s="316"/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337"/>
    </row>
    <row r="25" spans="1:15" s="1" customFormat="1">
      <c r="A25" s="316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337"/>
    </row>
    <row r="26" spans="1:15" s="1" customFormat="1">
      <c r="A26" s="316"/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337"/>
    </row>
    <row r="27" spans="1:15" s="1" customFormat="1">
      <c r="A27" s="316"/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337"/>
    </row>
    <row r="28" spans="1:15" s="1" customFormat="1">
      <c r="A28" s="338"/>
      <c r="B28" s="339"/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40"/>
    </row>
    <row r="29" spans="1:15" s="1" customFormat="1"/>
    <row r="30" spans="1:15" s="1" customFormat="1"/>
    <row r="31" spans="1:15" s="1" customFormat="1"/>
    <row r="32" spans="1:15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</sheetData>
  <mergeCells count="81">
    <mergeCell ref="A21:O21"/>
    <mergeCell ref="A22:O28"/>
    <mergeCell ref="A19:F19"/>
    <mergeCell ref="H19:I19"/>
    <mergeCell ref="J19:K19"/>
    <mergeCell ref="L19:M19"/>
    <mergeCell ref="N19:O19"/>
    <mergeCell ref="A20:F20"/>
    <mergeCell ref="H20:I20"/>
    <mergeCell ref="J20:K20"/>
    <mergeCell ref="L20:M20"/>
    <mergeCell ref="N20:O20"/>
    <mergeCell ref="A17:F17"/>
    <mergeCell ref="H17:I17"/>
    <mergeCell ref="J17:K17"/>
    <mergeCell ref="L17:M17"/>
    <mergeCell ref="N17:O17"/>
    <mergeCell ref="A18:F18"/>
    <mergeCell ref="H18:I18"/>
    <mergeCell ref="J18:K18"/>
    <mergeCell ref="L18:M18"/>
    <mergeCell ref="N18:O18"/>
    <mergeCell ref="A15:F15"/>
    <mergeCell ref="H15:I15"/>
    <mergeCell ref="J15:K15"/>
    <mergeCell ref="L15:M15"/>
    <mergeCell ref="N15:O15"/>
    <mergeCell ref="A16:F16"/>
    <mergeCell ref="H16:I16"/>
    <mergeCell ref="J16:K16"/>
    <mergeCell ref="L16:M16"/>
    <mergeCell ref="N16:O16"/>
    <mergeCell ref="A13:F13"/>
    <mergeCell ref="H13:I13"/>
    <mergeCell ref="J13:K13"/>
    <mergeCell ref="L13:M13"/>
    <mergeCell ref="N13:O13"/>
    <mergeCell ref="A14:F14"/>
    <mergeCell ref="H14:I14"/>
    <mergeCell ref="J14:K14"/>
    <mergeCell ref="L14:M14"/>
    <mergeCell ref="N14:O14"/>
    <mergeCell ref="H7:O8"/>
    <mergeCell ref="A5:B5"/>
    <mergeCell ref="A12:F12"/>
    <mergeCell ref="H12:I12"/>
    <mergeCell ref="J12:K12"/>
    <mergeCell ref="L12:M12"/>
    <mergeCell ref="N12:O12"/>
    <mergeCell ref="A11:F11"/>
    <mergeCell ref="H11:I11"/>
    <mergeCell ref="J11:K11"/>
    <mergeCell ref="L11:M11"/>
    <mergeCell ref="N11:O11"/>
    <mergeCell ref="C5:O5"/>
    <mergeCell ref="G1:J1"/>
    <mergeCell ref="K1:O1"/>
    <mergeCell ref="G2:H2"/>
    <mergeCell ref="A6:O6"/>
    <mergeCell ref="A10:F10"/>
    <mergeCell ref="H10:I10"/>
    <mergeCell ref="J10:K10"/>
    <mergeCell ref="L10:M10"/>
    <mergeCell ref="N10:O10"/>
    <mergeCell ref="A9:F9"/>
    <mergeCell ref="H9:I9"/>
    <mergeCell ref="J9:K9"/>
    <mergeCell ref="L9:M9"/>
    <mergeCell ref="N9:O9"/>
    <mergeCell ref="A7:F8"/>
    <mergeCell ref="G7:G8"/>
    <mergeCell ref="A1:B4"/>
    <mergeCell ref="C1:F1"/>
    <mergeCell ref="C2:D2"/>
    <mergeCell ref="E2:F2"/>
    <mergeCell ref="E3:F4"/>
    <mergeCell ref="I2:J2"/>
    <mergeCell ref="K2:O2"/>
    <mergeCell ref="G3:H4"/>
    <mergeCell ref="I3:J4"/>
    <mergeCell ref="K3:O4"/>
  </mergeCells>
  <conditionalFormatting sqref="A9:A20">
    <cfRule type="expression" dxfId="21" priority="3">
      <formula>($G9="Réalisation partielle")</formula>
    </cfRule>
    <cfRule type="expression" dxfId="20" priority="4">
      <formula>($G9="Non atteint")</formula>
    </cfRule>
  </conditionalFormatting>
  <conditionalFormatting sqref="G9:G20">
    <cfRule type="containsText" dxfId="19" priority="1" operator="containsText" text="Non atteint">
      <formula>NOT(ISERROR(SEARCH("Non atteint",G9)))</formula>
    </cfRule>
    <cfRule type="containsText" dxfId="18" priority="2" operator="containsText" text="Réalisation partielle">
      <formula>NOT(ISERROR(SEARCH("Réalisation partielle",G9)))</formula>
    </cfRule>
  </conditionalFormatting>
  <conditionalFormatting sqref="H9:H20 J9:J20 L9:L20 N9:N20">
    <cfRule type="containsText" dxfId="17" priority="5" operator="containsText" text="0 - Non déterminé">
      <formula>NOT(ISERROR(SEARCH("0 - Non déterminé",H9)))</formula>
    </cfRule>
  </conditionalFormatting>
  <hyperlinks>
    <hyperlink ref="A5:B5" location="Sommaire!A1" display="SOMMAIRE" xr:uid="{28795FC7-3DCB-8842-8BF5-C3281CFCD1FA}"/>
  </hyperlinks>
  <printOptions horizontalCentered="1" verticalCentered="1"/>
  <pageMargins left="0.7" right="0.7" top="0.75" bottom="0.75" header="0.3" footer="0.3"/>
  <pageSetup paperSize="9" scale="51" orientation="landscape" horizontalDpi="0" verticalDpi="0"/>
  <headerFooter>
    <oddHeader xml:space="preserve">&amp;L&amp;"Calibri,Normal"&amp;K000000&amp;G&amp;C&amp;"Calibri Bold,Gras"&amp;24&amp;K000000CléA Feuille de route initiale&amp;"Calibri,Normal"&amp;12 </oddHeader>
    <oddFooter xml:space="preserve">&amp;L&amp;"Calibri,Normal"&amp;K0000003.2 CléA Feuille de route initiale </oddFooter>
  </headerFooter>
  <legacyDrawingHF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18E537E-4337-C546-B4CB-EBA92075DF9E}">
          <x14:formula1>
            <xm:f>Légendes!$E$65:$E$68</xm:f>
          </x14:formula1>
          <xm:sqref>G9:G20</xm:sqref>
        </x14:dataValidation>
        <x14:dataValidation type="list" allowBlank="1" showInputMessage="1" showErrorMessage="1" xr:uid="{A63C4BFF-A27C-6E4C-B3D6-5C613BAAA992}">
          <x14:formula1>
            <xm:f>Légendes!$B$88:$B$95</xm:f>
          </x14:formula1>
          <xm:sqref>H9:O20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75841-2914-7A4B-9E2F-ECAFEFCA739B}">
  <sheetPr>
    <pageSetUpPr fitToPage="1"/>
  </sheetPr>
  <dimension ref="A1:BC61"/>
  <sheetViews>
    <sheetView zoomScaleNormal="100" workbookViewId="0">
      <selection activeCell="H13" sqref="H13:O14"/>
    </sheetView>
  </sheetViews>
  <sheetFormatPr baseColWidth="10" defaultColWidth="10.6640625" defaultRowHeight="16"/>
  <cols>
    <col min="1" max="2" width="22.6640625" style="2" customWidth="1"/>
    <col min="3" max="3" width="28.1640625" style="2" customWidth="1"/>
    <col min="4" max="4" width="15.1640625" style="2" customWidth="1"/>
    <col min="5" max="5" width="14.6640625" style="2" customWidth="1"/>
    <col min="6" max="6" width="15" style="2" customWidth="1"/>
    <col min="7" max="7" width="14" style="2" customWidth="1"/>
    <col min="8" max="8" width="14.5" style="2" customWidth="1"/>
    <col min="9" max="9" width="12.6640625" style="2" customWidth="1"/>
    <col min="10" max="10" width="14" style="2" customWidth="1"/>
    <col min="11" max="11" width="12.6640625" style="2" customWidth="1"/>
    <col min="12" max="13" width="12.5" style="2" customWidth="1"/>
    <col min="14" max="14" width="13.5" style="2" customWidth="1"/>
    <col min="15" max="15" width="13" style="2" customWidth="1"/>
    <col min="16" max="19" width="10.6640625" style="1"/>
    <col min="20" max="16384" width="10.6640625" style="2"/>
  </cols>
  <sheetData>
    <row r="1" spans="1:55" ht="30" customHeight="1">
      <c r="A1" s="408" t="s">
        <v>461</v>
      </c>
      <c r="B1" s="321"/>
      <c r="C1" s="119" t="s">
        <v>454</v>
      </c>
      <c r="D1" s="323"/>
      <c r="E1" s="324"/>
      <c r="F1" s="325"/>
      <c r="G1" s="119" t="s">
        <v>443</v>
      </c>
      <c r="H1" s="330"/>
      <c r="I1" s="330"/>
      <c r="J1" s="325"/>
      <c r="K1" s="119" t="s">
        <v>0</v>
      </c>
      <c r="L1" s="255"/>
      <c r="M1" s="255"/>
      <c r="N1" s="255"/>
      <c r="O1" s="25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s="4" customFormat="1" ht="30" customHeight="1">
      <c r="A2" s="322"/>
      <c r="B2" s="140"/>
      <c r="C2" s="326" t="s">
        <v>1</v>
      </c>
      <c r="D2" s="327"/>
      <c r="E2" s="328" t="s">
        <v>2</v>
      </c>
      <c r="F2" s="329"/>
      <c r="G2" s="309" t="s">
        <v>1</v>
      </c>
      <c r="H2" s="124"/>
      <c r="I2" s="328" t="s">
        <v>2</v>
      </c>
      <c r="J2" s="310"/>
      <c r="K2" s="309" t="s">
        <v>3</v>
      </c>
      <c r="L2" s="181"/>
      <c r="M2" s="181"/>
      <c r="N2" s="181"/>
      <c r="O2" s="310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5" s="4" customFormat="1" ht="30" customHeight="1">
      <c r="A3" s="322"/>
      <c r="B3" s="140"/>
      <c r="C3" s="44"/>
      <c r="D3" s="1"/>
      <c r="E3" s="316"/>
      <c r="F3" s="317"/>
      <c r="G3" s="232"/>
      <c r="H3" s="313"/>
      <c r="I3" s="307"/>
      <c r="J3" s="219"/>
      <c r="K3" s="246"/>
      <c r="L3" s="129"/>
      <c r="M3" s="129"/>
      <c r="N3" s="129"/>
      <c r="O3" s="219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5" ht="24" customHeight="1" thickBot="1">
      <c r="A4" s="322"/>
      <c r="B4" s="140"/>
      <c r="C4" s="45"/>
      <c r="D4" s="46"/>
      <c r="E4" s="318"/>
      <c r="F4" s="319"/>
      <c r="G4" s="247"/>
      <c r="H4" s="314"/>
      <c r="I4" s="308"/>
      <c r="J4" s="225"/>
      <c r="K4" s="247"/>
      <c r="L4" s="224"/>
      <c r="M4" s="224"/>
      <c r="N4" s="224"/>
      <c r="O4" s="225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5" ht="40.25" customHeight="1" thickBot="1">
      <c r="A5" s="311" t="s">
        <v>433</v>
      </c>
      <c r="B5" s="312"/>
      <c r="C5" s="315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3"/>
    </row>
    <row r="6" spans="1:55" s="6" customFormat="1" ht="35" customHeight="1" thickBot="1">
      <c r="A6" s="396" t="s">
        <v>293</v>
      </c>
      <c r="B6" s="357"/>
      <c r="C6" s="357"/>
      <c r="D6" s="357"/>
      <c r="E6" s="357"/>
      <c r="F6" s="357"/>
      <c r="G6" s="357"/>
      <c r="H6" s="357"/>
      <c r="I6" s="222"/>
      <c r="J6" s="222"/>
      <c r="K6" s="222"/>
      <c r="L6" s="222"/>
      <c r="M6" s="222"/>
      <c r="N6" s="222"/>
      <c r="O6" s="223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55" ht="40.25" customHeight="1" thickBot="1">
      <c r="A7" s="485" t="s">
        <v>5</v>
      </c>
      <c r="B7" s="222"/>
      <c r="C7" s="82" t="s">
        <v>124</v>
      </c>
      <c r="D7" s="486" t="s">
        <v>124</v>
      </c>
      <c r="E7" s="487"/>
      <c r="F7" s="486" t="s">
        <v>125</v>
      </c>
      <c r="G7" s="488"/>
      <c r="H7" s="486" t="s">
        <v>126</v>
      </c>
      <c r="I7" s="488"/>
      <c r="J7" s="486" t="s">
        <v>7</v>
      </c>
      <c r="K7" s="488"/>
      <c r="L7" s="486" t="s">
        <v>7</v>
      </c>
      <c r="M7" s="488"/>
      <c r="N7" s="486" t="s">
        <v>7</v>
      </c>
      <c r="O7" s="488"/>
    </row>
    <row r="8" spans="1:55" ht="40.25" customHeight="1" thickBot="1">
      <c r="A8" s="485" t="s">
        <v>8</v>
      </c>
      <c r="B8" s="222"/>
      <c r="C8" s="89"/>
      <c r="D8" s="486" t="s">
        <v>124</v>
      </c>
      <c r="E8" s="488"/>
      <c r="F8" s="486" t="s">
        <v>127</v>
      </c>
      <c r="G8" s="488"/>
      <c r="H8" s="486" t="s">
        <v>7</v>
      </c>
      <c r="I8" s="488"/>
      <c r="J8" s="486" t="s">
        <v>7</v>
      </c>
      <c r="K8" s="488"/>
      <c r="L8" s="486" t="s">
        <v>7</v>
      </c>
      <c r="M8" s="488"/>
      <c r="N8" s="486" t="s">
        <v>7</v>
      </c>
      <c r="O8" s="488"/>
    </row>
    <row r="9" spans="1:55" ht="40.25" customHeight="1" thickBot="1">
      <c r="A9" s="485" t="s">
        <v>10</v>
      </c>
      <c r="B9" s="222"/>
      <c r="C9" s="90"/>
      <c r="D9" s="489" t="s">
        <v>124</v>
      </c>
      <c r="E9" s="490"/>
      <c r="F9" s="489" t="s">
        <v>126</v>
      </c>
      <c r="G9" s="490"/>
      <c r="H9" s="489" t="s">
        <v>125</v>
      </c>
      <c r="I9" s="490"/>
      <c r="J9" s="489" t="s">
        <v>131</v>
      </c>
      <c r="K9" s="490"/>
      <c r="L9" s="489" t="s">
        <v>127</v>
      </c>
      <c r="M9" s="490"/>
      <c r="N9" s="489" t="s">
        <v>7</v>
      </c>
      <c r="O9" s="490"/>
    </row>
    <row r="10" spans="1:55" ht="40.25" customHeight="1" thickBot="1">
      <c r="A10" s="485" t="s">
        <v>12</v>
      </c>
      <c r="B10" s="222"/>
      <c r="C10" s="90"/>
      <c r="D10" s="489" t="s">
        <v>7</v>
      </c>
      <c r="E10" s="490"/>
      <c r="F10" s="489" t="s">
        <v>7</v>
      </c>
      <c r="G10" s="490"/>
      <c r="H10" s="489" t="s">
        <v>7</v>
      </c>
      <c r="I10" s="490"/>
      <c r="J10" s="489" t="s">
        <v>7</v>
      </c>
      <c r="K10" s="490"/>
      <c r="L10" s="489" t="s">
        <v>7</v>
      </c>
      <c r="M10" s="490"/>
      <c r="N10" s="489" t="s">
        <v>7</v>
      </c>
      <c r="O10" s="490"/>
    </row>
    <row r="11" spans="1:55" ht="17" thickBot="1">
      <c r="A11" s="415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</row>
    <row r="12" spans="1:55" s="6" customFormat="1" ht="40.25" customHeight="1" thickBot="1">
      <c r="A12" s="396" t="s">
        <v>294</v>
      </c>
      <c r="B12" s="357"/>
      <c r="C12" s="357"/>
      <c r="D12" s="357"/>
      <c r="E12" s="357"/>
      <c r="F12" s="357"/>
      <c r="G12" s="357"/>
      <c r="H12" s="357"/>
      <c r="I12" s="222"/>
      <c r="J12" s="222"/>
      <c r="K12" s="222"/>
      <c r="L12" s="222"/>
      <c r="M12" s="222"/>
      <c r="N12" s="222"/>
      <c r="O12" s="223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5" ht="14" customHeight="1">
      <c r="A13" s="185" t="s">
        <v>14</v>
      </c>
      <c r="B13" s="186"/>
      <c r="C13" s="186"/>
      <c r="D13" s="186"/>
      <c r="E13" s="186"/>
      <c r="F13" s="288"/>
      <c r="G13" s="491" t="s">
        <v>291</v>
      </c>
      <c r="H13" s="416" t="s">
        <v>470</v>
      </c>
      <c r="I13" s="417"/>
      <c r="J13" s="417"/>
      <c r="K13" s="417"/>
      <c r="L13" s="417"/>
      <c r="M13" s="417"/>
      <c r="N13" s="417"/>
      <c r="O13" s="417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5" s="6" customFormat="1" ht="40.25" customHeight="1" thickBot="1">
      <c r="A14" s="481"/>
      <c r="B14" s="482"/>
      <c r="C14" s="482"/>
      <c r="D14" s="482"/>
      <c r="E14" s="482"/>
      <c r="F14" s="483"/>
      <c r="G14" s="492"/>
      <c r="H14" s="493"/>
      <c r="I14" s="493"/>
      <c r="J14" s="493"/>
      <c r="K14" s="493"/>
      <c r="L14" s="493"/>
      <c r="M14" s="493"/>
      <c r="N14" s="493"/>
      <c r="O14" s="493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5" s="1" customFormat="1" ht="47" customHeight="1" thickBot="1">
      <c r="A15" s="494" t="s">
        <v>471</v>
      </c>
      <c r="B15" s="222"/>
      <c r="C15" s="222"/>
      <c r="D15" s="222"/>
      <c r="E15" s="222"/>
      <c r="F15" s="223"/>
      <c r="G15" s="87" t="s">
        <v>343</v>
      </c>
      <c r="H15" s="479" t="s">
        <v>7</v>
      </c>
      <c r="I15" s="480"/>
      <c r="J15" s="479" t="s">
        <v>7</v>
      </c>
      <c r="K15" s="480"/>
      <c r="L15" s="479" t="s">
        <v>7</v>
      </c>
      <c r="M15" s="480"/>
      <c r="N15" s="479" t="s">
        <v>7</v>
      </c>
      <c r="O15" s="480"/>
    </row>
    <row r="16" spans="1:55" s="1" customFormat="1" ht="47" customHeight="1" thickBot="1">
      <c r="A16" s="494" t="s">
        <v>471</v>
      </c>
      <c r="B16" s="222"/>
      <c r="C16" s="222"/>
      <c r="D16" s="222"/>
      <c r="E16" s="222"/>
      <c r="F16" s="223"/>
      <c r="G16" s="87" t="s">
        <v>17</v>
      </c>
      <c r="H16" s="479" t="s">
        <v>124</v>
      </c>
      <c r="I16" s="480"/>
      <c r="J16" s="479" t="s">
        <v>125</v>
      </c>
      <c r="K16" s="480"/>
      <c r="L16" s="479" t="s">
        <v>7</v>
      </c>
      <c r="M16" s="480"/>
      <c r="N16" s="479" t="s">
        <v>7</v>
      </c>
      <c r="O16" s="480"/>
    </row>
    <row r="17" spans="1:15" s="1" customFormat="1" ht="47" customHeight="1" thickBot="1">
      <c r="A17" s="494" t="s">
        <v>471</v>
      </c>
      <c r="B17" s="222"/>
      <c r="C17" s="222"/>
      <c r="D17" s="222"/>
      <c r="E17" s="222"/>
      <c r="F17" s="223"/>
      <c r="G17" s="87" t="s">
        <v>343</v>
      </c>
      <c r="H17" s="479" t="s">
        <v>7</v>
      </c>
      <c r="I17" s="480"/>
      <c r="J17" s="479" t="s">
        <v>7</v>
      </c>
      <c r="K17" s="480"/>
      <c r="L17" s="479" t="s">
        <v>7</v>
      </c>
      <c r="M17" s="480"/>
      <c r="N17" s="479" t="s">
        <v>7</v>
      </c>
      <c r="O17" s="480"/>
    </row>
    <row r="18" spans="1:15" s="1" customFormat="1" ht="47" customHeight="1" thickBot="1">
      <c r="A18" s="494" t="s">
        <v>471</v>
      </c>
      <c r="B18" s="222"/>
      <c r="C18" s="222"/>
      <c r="D18" s="222"/>
      <c r="E18" s="222"/>
      <c r="F18" s="223"/>
      <c r="G18" s="87" t="s">
        <v>343</v>
      </c>
      <c r="H18" s="479" t="s">
        <v>7</v>
      </c>
      <c r="I18" s="480"/>
      <c r="J18" s="479" t="s">
        <v>7</v>
      </c>
      <c r="K18" s="480"/>
      <c r="L18" s="479" t="s">
        <v>7</v>
      </c>
      <c r="M18" s="480"/>
      <c r="N18" s="479" t="s">
        <v>7</v>
      </c>
      <c r="O18" s="480"/>
    </row>
    <row r="19" spans="1:15" s="1" customFormat="1" ht="47" customHeight="1" thickBot="1">
      <c r="A19" s="494" t="s">
        <v>471</v>
      </c>
      <c r="B19" s="222"/>
      <c r="C19" s="222"/>
      <c r="D19" s="222"/>
      <c r="E19" s="222"/>
      <c r="F19" s="223"/>
      <c r="G19" s="87" t="s">
        <v>17</v>
      </c>
      <c r="H19" s="479" t="s">
        <v>126</v>
      </c>
      <c r="I19" s="480"/>
      <c r="J19" s="479" t="s">
        <v>7</v>
      </c>
      <c r="K19" s="480"/>
      <c r="L19" s="479" t="s">
        <v>7</v>
      </c>
      <c r="M19" s="480"/>
      <c r="N19" s="479" t="s">
        <v>7</v>
      </c>
      <c r="O19" s="480"/>
    </row>
    <row r="20" spans="1:15" s="1" customFormat="1" ht="47" customHeight="1" thickBot="1">
      <c r="A20" s="494" t="s">
        <v>471</v>
      </c>
      <c r="B20" s="222"/>
      <c r="C20" s="222"/>
      <c r="D20" s="222"/>
      <c r="E20" s="222"/>
      <c r="F20" s="223"/>
      <c r="G20" s="87" t="s">
        <v>343</v>
      </c>
      <c r="H20" s="479" t="s">
        <v>7</v>
      </c>
      <c r="I20" s="480"/>
      <c r="J20" s="479" t="s">
        <v>7</v>
      </c>
      <c r="K20" s="480"/>
      <c r="L20" s="479" t="s">
        <v>7</v>
      </c>
      <c r="M20" s="480"/>
      <c r="N20" s="479" t="s">
        <v>7</v>
      </c>
      <c r="O20" s="480"/>
    </row>
    <row r="21" spans="1:15" s="1" customFormat="1" ht="47" customHeight="1" thickBot="1">
      <c r="A21" s="494" t="s">
        <v>471</v>
      </c>
      <c r="B21" s="222"/>
      <c r="C21" s="222"/>
      <c r="D21" s="222"/>
      <c r="E21" s="222"/>
      <c r="F21" s="223"/>
      <c r="G21" s="87" t="s">
        <v>18</v>
      </c>
      <c r="H21" s="479" t="s">
        <v>7</v>
      </c>
      <c r="I21" s="480"/>
      <c r="J21" s="479" t="s">
        <v>7</v>
      </c>
      <c r="K21" s="480"/>
      <c r="L21" s="479" t="s">
        <v>7</v>
      </c>
      <c r="M21" s="480"/>
      <c r="N21" s="479" t="s">
        <v>7</v>
      </c>
      <c r="O21" s="480"/>
    </row>
    <row r="22" spans="1:15" s="1" customFormat="1" ht="47" customHeight="1" thickBot="1">
      <c r="A22" s="494" t="s">
        <v>471</v>
      </c>
      <c r="B22" s="222"/>
      <c r="C22" s="222"/>
      <c r="D22" s="222"/>
      <c r="E22" s="222"/>
      <c r="F22" s="223"/>
      <c r="G22" s="87" t="s">
        <v>343</v>
      </c>
      <c r="H22" s="479" t="s">
        <v>7</v>
      </c>
      <c r="I22" s="480"/>
      <c r="J22" s="479" t="s">
        <v>7</v>
      </c>
      <c r="K22" s="480"/>
      <c r="L22" s="479" t="s">
        <v>7</v>
      </c>
      <c r="M22" s="480"/>
      <c r="N22" s="479" t="s">
        <v>7</v>
      </c>
      <c r="O22" s="480"/>
    </row>
    <row r="23" spans="1:15" s="1" customFormat="1" ht="47" customHeight="1" thickBot="1">
      <c r="A23" s="494" t="s">
        <v>471</v>
      </c>
      <c r="B23" s="222"/>
      <c r="C23" s="222"/>
      <c r="D23" s="222"/>
      <c r="E23" s="222"/>
      <c r="F23" s="223"/>
      <c r="G23" s="87" t="s">
        <v>105</v>
      </c>
      <c r="H23" s="479" t="s">
        <v>127</v>
      </c>
      <c r="I23" s="480"/>
      <c r="J23" s="479" t="s">
        <v>128</v>
      </c>
      <c r="K23" s="480"/>
      <c r="L23" s="479" t="s">
        <v>128</v>
      </c>
      <c r="M23" s="480"/>
      <c r="N23" s="479" t="s">
        <v>7</v>
      </c>
      <c r="O23" s="480"/>
    </row>
    <row r="24" spans="1:15" s="1" customFormat="1" ht="47" customHeight="1" thickBot="1">
      <c r="A24" s="494" t="s">
        <v>471</v>
      </c>
      <c r="B24" s="222"/>
      <c r="C24" s="222"/>
      <c r="D24" s="222"/>
      <c r="E24" s="222"/>
      <c r="F24" s="223"/>
      <c r="G24" s="87" t="s">
        <v>18</v>
      </c>
      <c r="H24" s="479" t="s">
        <v>7</v>
      </c>
      <c r="I24" s="480"/>
      <c r="J24" s="479" t="s">
        <v>7</v>
      </c>
      <c r="K24" s="480"/>
      <c r="L24" s="479" t="s">
        <v>7</v>
      </c>
      <c r="M24" s="480"/>
      <c r="N24" s="479" t="s">
        <v>7</v>
      </c>
      <c r="O24" s="480"/>
    </row>
    <row r="25" spans="1:15" s="1" customFormat="1" ht="47" customHeight="1" thickBot="1">
      <c r="A25" s="494" t="s">
        <v>471</v>
      </c>
      <c r="B25" s="222"/>
      <c r="C25" s="222"/>
      <c r="D25" s="222"/>
      <c r="E25" s="222"/>
      <c r="F25" s="223"/>
      <c r="G25" s="87" t="s">
        <v>17</v>
      </c>
      <c r="H25" s="479" t="s">
        <v>133</v>
      </c>
      <c r="I25" s="480"/>
      <c r="J25" s="479" t="s">
        <v>7</v>
      </c>
      <c r="K25" s="480"/>
      <c r="L25" s="479" t="s">
        <v>7</v>
      </c>
      <c r="M25" s="480"/>
      <c r="N25" s="479" t="s">
        <v>7</v>
      </c>
      <c r="O25" s="480"/>
    </row>
    <row r="26" spans="1:15" s="1" customFormat="1" ht="47" customHeight="1" thickBot="1">
      <c r="A26" s="494" t="s">
        <v>471</v>
      </c>
      <c r="B26" s="222"/>
      <c r="C26" s="222"/>
      <c r="D26" s="222"/>
      <c r="E26" s="222"/>
      <c r="F26" s="223"/>
      <c r="G26" s="88" t="s">
        <v>343</v>
      </c>
      <c r="H26" s="479" t="s">
        <v>7</v>
      </c>
      <c r="I26" s="480"/>
      <c r="J26" s="479" t="s">
        <v>7</v>
      </c>
      <c r="K26" s="480"/>
      <c r="L26" s="479" t="s">
        <v>7</v>
      </c>
      <c r="M26" s="480"/>
      <c r="N26" s="479" t="s">
        <v>7</v>
      </c>
      <c r="O26" s="480"/>
    </row>
    <row r="27" spans="1:15" ht="40.25" customHeight="1" thickBot="1">
      <c r="A27" s="389" t="s">
        <v>289</v>
      </c>
      <c r="B27" s="390"/>
      <c r="C27" s="390"/>
      <c r="D27" s="390"/>
      <c r="E27" s="390"/>
      <c r="F27" s="390"/>
      <c r="G27" s="391"/>
      <c r="H27" s="391"/>
      <c r="I27" s="391"/>
      <c r="J27" s="391"/>
      <c r="K27" s="391"/>
      <c r="L27" s="391"/>
      <c r="M27" s="391"/>
      <c r="N27" s="391"/>
      <c r="O27" s="392"/>
    </row>
    <row r="28" spans="1:15" s="1" customFormat="1">
      <c r="A28" s="495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496"/>
    </row>
    <row r="29" spans="1:15" s="1" customFormat="1">
      <c r="A29" s="4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313"/>
    </row>
    <row r="30" spans="1:15" s="1" customFormat="1">
      <c r="A30" s="4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313"/>
    </row>
    <row r="31" spans="1:15" s="1" customFormat="1">
      <c r="A31" s="4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313"/>
    </row>
    <row r="32" spans="1:15" s="1" customFormat="1">
      <c r="A32" s="428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313"/>
    </row>
    <row r="33" spans="1:15" s="1" customFormat="1">
      <c r="A33" s="428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313"/>
    </row>
    <row r="34" spans="1:15" s="1" customFormat="1">
      <c r="A34" s="497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30"/>
    </row>
    <row r="35" spans="1:15" s="1" customFormat="1"/>
    <row r="36" spans="1:15" s="1" customFormat="1"/>
    <row r="37" spans="1:15" s="1" customFormat="1"/>
    <row r="38" spans="1:15" s="1" customFormat="1"/>
    <row r="39" spans="1:15" s="1" customFormat="1"/>
    <row r="40" spans="1:15" s="1" customFormat="1"/>
    <row r="41" spans="1:15" s="1" customFormat="1"/>
    <row r="42" spans="1:15" s="1" customFormat="1"/>
    <row r="43" spans="1:15" s="1" customFormat="1"/>
    <row r="44" spans="1:15" s="1" customFormat="1"/>
    <row r="45" spans="1:15" s="1" customFormat="1"/>
    <row r="46" spans="1:15" s="1" customFormat="1"/>
    <row r="47" spans="1:15" s="1" customFormat="1"/>
    <row r="48" spans="1:15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</sheetData>
  <dataConsolidate/>
  <mergeCells count="111">
    <mergeCell ref="A28:O34"/>
    <mergeCell ref="A26:F26"/>
    <mergeCell ref="H26:I26"/>
    <mergeCell ref="J26:K26"/>
    <mergeCell ref="L26:M26"/>
    <mergeCell ref="N26:O26"/>
    <mergeCell ref="A27:O27"/>
    <mergeCell ref="A24:F24"/>
    <mergeCell ref="H24:I24"/>
    <mergeCell ref="J24:K24"/>
    <mergeCell ref="L24:M24"/>
    <mergeCell ref="N24:O24"/>
    <mergeCell ref="A25:F25"/>
    <mergeCell ref="H25:I25"/>
    <mergeCell ref="J25:K25"/>
    <mergeCell ref="L25:M25"/>
    <mergeCell ref="N25:O25"/>
    <mergeCell ref="A22:F22"/>
    <mergeCell ref="H22:I22"/>
    <mergeCell ref="J22:K22"/>
    <mergeCell ref="L22:M22"/>
    <mergeCell ref="N22:O22"/>
    <mergeCell ref="A23:F23"/>
    <mergeCell ref="H23:I23"/>
    <mergeCell ref="J23:K23"/>
    <mergeCell ref="L23:M23"/>
    <mergeCell ref="N23:O23"/>
    <mergeCell ref="A20:F20"/>
    <mergeCell ref="H20:I20"/>
    <mergeCell ref="J20:K20"/>
    <mergeCell ref="L20:M20"/>
    <mergeCell ref="N20:O20"/>
    <mergeCell ref="A21:F21"/>
    <mergeCell ref="H21:I21"/>
    <mergeCell ref="J21:K21"/>
    <mergeCell ref="L21:M21"/>
    <mergeCell ref="N21:O21"/>
    <mergeCell ref="A18:F18"/>
    <mergeCell ref="H18:I18"/>
    <mergeCell ref="J18:K18"/>
    <mergeCell ref="L18:M18"/>
    <mergeCell ref="N18:O18"/>
    <mergeCell ref="A19:F19"/>
    <mergeCell ref="H19:I19"/>
    <mergeCell ref="J19:K19"/>
    <mergeCell ref="L19:M19"/>
    <mergeCell ref="N19:O19"/>
    <mergeCell ref="A16:F16"/>
    <mergeCell ref="H16:I16"/>
    <mergeCell ref="J16:K16"/>
    <mergeCell ref="L16:M16"/>
    <mergeCell ref="N16:O16"/>
    <mergeCell ref="A17:F17"/>
    <mergeCell ref="H17:I17"/>
    <mergeCell ref="J17:K17"/>
    <mergeCell ref="L17:M17"/>
    <mergeCell ref="N17:O17"/>
    <mergeCell ref="A8:B8"/>
    <mergeCell ref="A9:B9"/>
    <mergeCell ref="A10:B10"/>
    <mergeCell ref="A11:O11"/>
    <mergeCell ref="A12:O12"/>
    <mergeCell ref="A13:F14"/>
    <mergeCell ref="G13:G14"/>
    <mergeCell ref="H13:O14"/>
    <mergeCell ref="A15:F15"/>
    <mergeCell ref="H15:I15"/>
    <mergeCell ref="J15:K15"/>
    <mergeCell ref="L15:M15"/>
    <mergeCell ref="N15:O15"/>
    <mergeCell ref="D8:E8"/>
    <mergeCell ref="F8:G8"/>
    <mergeCell ref="H8:I8"/>
    <mergeCell ref="J8:K8"/>
    <mergeCell ref="L8:M8"/>
    <mergeCell ref="N8:O8"/>
    <mergeCell ref="N9:O9"/>
    <mergeCell ref="D10:E10"/>
    <mergeCell ref="F10:G10"/>
    <mergeCell ref="H10:I10"/>
    <mergeCell ref="J10:K10"/>
    <mergeCell ref="L10:M10"/>
    <mergeCell ref="N10:O10"/>
    <mergeCell ref="D9:E9"/>
    <mergeCell ref="F9:G9"/>
    <mergeCell ref="H9:I9"/>
    <mergeCell ref="J9:K9"/>
    <mergeCell ref="L9:M9"/>
    <mergeCell ref="G2:H2"/>
    <mergeCell ref="I2:J2"/>
    <mergeCell ref="K2:O2"/>
    <mergeCell ref="G3:H4"/>
    <mergeCell ref="I3:J4"/>
    <mergeCell ref="K3:O4"/>
    <mergeCell ref="A5:B5"/>
    <mergeCell ref="C5:O5"/>
    <mergeCell ref="A7:B7"/>
    <mergeCell ref="A6:O6"/>
    <mergeCell ref="D7:E7"/>
    <mergeCell ref="F7:G7"/>
    <mergeCell ref="H7:I7"/>
    <mergeCell ref="J7:K7"/>
    <mergeCell ref="A1:B4"/>
    <mergeCell ref="C1:F1"/>
    <mergeCell ref="C2:D2"/>
    <mergeCell ref="E2:F2"/>
    <mergeCell ref="E3:F4"/>
    <mergeCell ref="L7:M7"/>
    <mergeCell ref="N7:O7"/>
    <mergeCell ref="G1:J1"/>
    <mergeCell ref="K1:O1"/>
  </mergeCells>
  <conditionalFormatting sqref="A15:A26">
    <cfRule type="expression" dxfId="16" priority="30">
      <formula>($G15="Réalisation partielle")</formula>
    </cfRule>
    <cfRule type="expression" dxfId="15" priority="29">
      <formula>($G15="Non atteint")</formula>
    </cfRule>
  </conditionalFormatting>
  <conditionalFormatting sqref="C7">
    <cfRule type="containsText" dxfId="14" priority="6" operator="containsText" text="0 - Non déterminé">
      <formula>NOT(ISERROR(SEARCH("0 - Non déterminé",C7)))</formula>
    </cfRule>
  </conditionalFormatting>
  <conditionalFormatting sqref="D7:D10 F7:F10 H7:H10 J7:J10 L7:L10 N7:N10">
    <cfRule type="containsText" dxfId="13" priority="7" operator="containsText" text="0 - Non déterminé">
      <formula>NOT(ISERROR(SEARCH("0 - Non déterminé",D7)))</formula>
    </cfRule>
  </conditionalFormatting>
  <conditionalFormatting sqref="G15:G26">
    <cfRule type="containsText" dxfId="12" priority="5" operator="containsText" text="Réalisation partielle">
      <formula>NOT(ISERROR(SEARCH("Réalisation partielle",G15)))</formula>
    </cfRule>
    <cfRule type="containsText" dxfId="11" priority="4" operator="containsText" text="Non atteint">
      <formula>NOT(ISERROR(SEARCH("Non atteint",G15)))</formula>
    </cfRule>
  </conditionalFormatting>
  <conditionalFormatting sqref="H15:H26">
    <cfRule type="containsText" dxfId="10" priority="3" operator="containsText" text="0 - Non déterminé">
      <formula>NOT(ISERROR(SEARCH("0 - Non déterminé",H15)))</formula>
    </cfRule>
  </conditionalFormatting>
  <conditionalFormatting sqref="J15:J26 L15:L26 N15:N26">
    <cfRule type="containsText" dxfId="9" priority="1" operator="containsText" text="0 - Non déterminé">
      <formula>NOT(ISERROR(SEARCH("0 - Non déterminé",J15)))</formula>
    </cfRule>
  </conditionalFormatting>
  <hyperlinks>
    <hyperlink ref="A5:B5" location="Sommaire!A1" display="SOMMAIRE" xr:uid="{58C70927-7AD4-1540-AF51-9DBB8CE1F970}"/>
  </hyperlinks>
  <printOptions horizontalCentered="1" verticalCentered="1"/>
  <pageMargins left="0.7" right="0.7" top="0.75" bottom="0.75" header="0.3" footer="0.3"/>
  <pageSetup paperSize="9" scale="44" orientation="landscape" horizontalDpi="0" verticalDpi="0"/>
  <headerFooter>
    <oddHeader xml:space="preserve">&amp;L&amp;"Calibri,Normal"&amp;K000000&amp;G&amp;C&amp;"Calibri Bold,Gras"&amp;24&amp;K000000CléA Feuille de route mi-parcours </oddHeader>
    <oddFooter xml:space="preserve">&amp;L&amp;"Calibri,Normal"&amp;K0000003.3 CléA Feuille de route mi-parcours </oddFooter>
  </headerFooter>
  <legacyDrawingHF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DFD9158-0969-D848-B485-268EAAFE95FD}">
          <x14:formula1>
            <xm:f>Légendes!$E$65:$E$68</xm:f>
          </x14:formula1>
          <xm:sqref>G15:G26</xm:sqref>
        </x14:dataValidation>
        <x14:dataValidation type="list" allowBlank="1" showInputMessage="1" showErrorMessage="1" xr:uid="{7ABDCF85-58B0-6749-83A7-6173AB2B973C}">
          <x14:formula1>
            <xm:f>Légendes!$B$88:$B$95</xm:f>
          </x14:formula1>
          <xm:sqref>C7 D7:D10 F7:O10 E8:E10 H15:O26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0B00F-8E51-A84D-82DB-6D892F6AB49B}">
  <sheetPr>
    <pageSetUpPr fitToPage="1"/>
  </sheetPr>
  <dimension ref="A1:BC59"/>
  <sheetViews>
    <sheetView zoomScale="90" zoomScaleNormal="90" workbookViewId="0">
      <selection sqref="A1:XFD1048576"/>
    </sheetView>
  </sheetViews>
  <sheetFormatPr baseColWidth="10" defaultColWidth="10.6640625" defaultRowHeight="16"/>
  <cols>
    <col min="1" max="3" width="22.6640625" style="2" customWidth="1"/>
    <col min="4" max="4" width="15.1640625" style="2" customWidth="1"/>
    <col min="5" max="5" width="14.6640625" style="2" customWidth="1"/>
    <col min="6" max="6" width="15" style="2" customWidth="1"/>
    <col min="7" max="7" width="14" style="2" customWidth="1"/>
    <col min="8" max="8" width="14.5" style="2" customWidth="1"/>
    <col min="9" max="9" width="12.6640625" style="2" customWidth="1"/>
    <col min="10" max="10" width="14" style="2" customWidth="1"/>
    <col min="11" max="11" width="12.6640625" style="2" customWidth="1"/>
    <col min="12" max="12" width="12" style="2" customWidth="1"/>
    <col min="13" max="13" width="11.6640625" style="2" customWidth="1"/>
    <col min="14" max="14" width="13.5" style="2" customWidth="1"/>
    <col min="15" max="15" width="13" style="2" customWidth="1"/>
    <col min="16" max="19" width="10.6640625" style="1"/>
    <col min="20" max="16384" width="10.6640625" style="2"/>
  </cols>
  <sheetData>
    <row r="1" spans="1:55" ht="30" customHeight="1">
      <c r="A1" s="408" t="s">
        <v>462</v>
      </c>
      <c r="B1" s="321"/>
      <c r="C1" s="119" t="s">
        <v>454</v>
      </c>
      <c r="D1" s="323"/>
      <c r="E1" s="324"/>
      <c r="F1" s="325"/>
      <c r="G1" s="119" t="s">
        <v>443</v>
      </c>
      <c r="H1" s="330"/>
      <c r="I1" s="330"/>
      <c r="J1" s="325"/>
      <c r="K1" s="119" t="s">
        <v>0</v>
      </c>
      <c r="L1" s="255"/>
      <c r="M1" s="255"/>
      <c r="N1" s="255"/>
      <c r="O1" s="25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s="4" customFormat="1" ht="30" customHeight="1">
      <c r="A2" s="322"/>
      <c r="B2" s="140"/>
      <c r="C2" s="326" t="s">
        <v>1</v>
      </c>
      <c r="D2" s="327"/>
      <c r="E2" s="328" t="s">
        <v>2</v>
      </c>
      <c r="F2" s="329"/>
      <c r="G2" s="309" t="s">
        <v>1</v>
      </c>
      <c r="H2" s="124"/>
      <c r="I2" s="328" t="s">
        <v>2</v>
      </c>
      <c r="J2" s="310"/>
      <c r="K2" s="309" t="s">
        <v>3</v>
      </c>
      <c r="L2" s="181"/>
      <c r="M2" s="181"/>
      <c r="N2" s="181"/>
      <c r="O2" s="310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5" s="4" customFormat="1" ht="30" customHeight="1">
      <c r="A3" s="322"/>
      <c r="B3" s="140"/>
      <c r="C3" s="44"/>
      <c r="D3" s="1"/>
      <c r="E3" s="316"/>
      <c r="F3" s="317"/>
      <c r="G3" s="232"/>
      <c r="H3" s="313"/>
      <c r="I3" s="307"/>
      <c r="J3" s="219"/>
      <c r="K3" s="246"/>
      <c r="L3" s="129"/>
      <c r="M3" s="129"/>
      <c r="N3" s="129"/>
      <c r="O3" s="219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5" ht="24" customHeight="1" thickBot="1">
      <c r="A4" s="322"/>
      <c r="B4" s="140"/>
      <c r="C4" s="45"/>
      <c r="D4" s="46"/>
      <c r="E4" s="318"/>
      <c r="F4" s="319"/>
      <c r="G4" s="247"/>
      <c r="H4" s="314"/>
      <c r="I4" s="308"/>
      <c r="J4" s="225"/>
      <c r="K4" s="247"/>
      <c r="L4" s="224"/>
      <c r="M4" s="224"/>
      <c r="N4" s="224"/>
      <c r="O4" s="225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5" ht="40.25" customHeight="1" thickBot="1">
      <c r="A5" s="311" t="s">
        <v>433</v>
      </c>
      <c r="B5" s="312"/>
      <c r="C5" s="315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3"/>
    </row>
    <row r="6" spans="1:55" s="6" customFormat="1" ht="35" customHeight="1" thickBot="1">
      <c r="A6" s="396" t="s">
        <v>4</v>
      </c>
      <c r="B6" s="357"/>
      <c r="C6" s="357"/>
      <c r="D6" s="357"/>
      <c r="E6" s="357"/>
      <c r="F6" s="357"/>
      <c r="G6" s="357"/>
      <c r="H6" s="357"/>
      <c r="I6" s="222"/>
      <c r="J6" s="222"/>
      <c r="K6" s="222"/>
      <c r="L6" s="222"/>
      <c r="M6" s="222"/>
      <c r="N6" s="222"/>
      <c r="O6" s="223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55" ht="40.25" customHeight="1" thickBot="1">
      <c r="A7" s="485" t="s">
        <v>5</v>
      </c>
      <c r="B7" s="222"/>
      <c r="C7" s="82" t="s">
        <v>124</v>
      </c>
      <c r="D7" s="486" t="s">
        <v>127</v>
      </c>
      <c r="E7" s="487"/>
      <c r="F7" s="486" t="s">
        <v>125</v>
      </c>
      <c r="G7" s="488"/>
      <c r="H7" s="486" t="s">
        <v>126</v>
      </c>
      <c r="I7" s="488"/>
      <c r="J7" s="486" t="s">
        <v>7</v>
      </c>
      <c r="K7" s="488"/>
      <c r="L7" s="486" t="s">
        <v>7</v>
      </c>
      <c r="M7" s="488"/>
      <c r="N7" s="486" t="s">
        <v>7</v>
      </c>
      <c r="O7" s="488"/>
    </row>
    <row r="8" spans="1:55" ht="40.25" customHeight="1" thickBot="1">
      <c r="A8" s="485" t="s">
        <v>8</v>
      </c>
      <c r="B8" s="222"/>
      <c r="C8" s="82" t="s">
        <v>7</v>
      </c>
      <c r="D8" s="82" t="s">
        <v>7</v>
      </c>
      <c r="E8" s="82" t="s">
        <v>7</v>
      </c>
      <c r="F8" s="82" t="s">
        <v>7</v>
      </c>
      <c r="G8" s="82" t="s">
        <v>7</v>
      </c>
      <c r="H8" s="486" t="s">
        <v>7</v>
      </c>
      <c r="I8" s="488"/>
      <c r="J8" s="486" t="s">
        <v>7</v>
      </c>
      <c r="K8" s="488"/>
      <c r="L8" s="486" t="s">
        <v>7</v>
      </c>
      <c r="M8" s="488"/>
      <c r="N8" s="486" t="s">
        <v>7</v>
      </c>
      <c r="O8" s="488"/>
    </row>
    <row r="9" spans="1:55" ht="40.25" customHeight="1" thickBot="1">
      <c r="A9" s="485" t="s">
        <v>10</v>
      </c>
      <c r="B9" s="222"/>
      <c r="C9" s="82" t="s">
        <v>128</v>
      </c>
      <c r="D9" s="489" t="s">
        <v>131</v>
      </c>
      <c r="E9" s="490"/>
      <c r="F9" s="489" t="s">
        <v>7</v>
      </c>
      <c r="G9" s="490"/>
      <c r="H9" s="489" t="s">
        <v>7</v>
      </c>
      <c r="I9" s="490"/>
      <c r="J9" s="489" t="s">
        <v>7</v>
      </c>
      <c r="K9" s="490"/>
      <c r="L9" s="489" t="s">
        <v>7</v>
      </c>
      <c r="M9" s="490"/>
      <c r="N9" s="489" t="s">
        <v>7</v>
      </c>
      <c r="O9" s="490"/>
    </row>
    <row r="10" spans="1:55" ht="40.25" customHeight="1" thickBot="1">
      <c r="A10" s="485" t="s">
        <v>12</v>
      </c>
      <c r="B10" s="222"/>
      <c r="C10" s="82" t="s">
        <v>133</v>
      </c>
      <c r="D10" s="489" t="s">
        <v>7</v>
      </c>
      <c r="E10" s="490"/>
      <c r="F10" s="489" t="s">
        <v>7</v>
      </c>
      <c r="G10" s="490"/>
      <c r="H10" s="489" t="s">
        <v>7</v>
      </c>
      <c r="I10" s="490"/>
      <c r="J10" s="489" t="s">
        <v>7</v>
      </c>
      <c r="K10" s="490"/>
      <c r="L10" s="489" t="s">
        <v>7</v>
      </c>
      <c r="M10" s="490"/>
      <c r="N10" s="489" t="s">
        <v>7</v>
      </c>
      <c r="O10" s="490"/>
    </row>
    <row r="11" spans="1:55" ht="17" thickBot="1">
      <c r="A11" s="415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</row>
    <row r="12" spans="1:55" s="6" customFormat="1" ht="40.25" customHeight="1" thickBot="1">
      <c r="A12" s="396" t="s">
        <v>466</v>
      </c>
      <c r="B12" s="357"/>
      <c r="C12" s="357"/>
      <c r="D12" s="357"/>
      <c r="E12" s="357"/>
      <c r="F12" s="357"/>
      <c r="G12" s="357"/>
      <c r="H12" s="357"/>
      <c r="I12" s="222"/>
      <c r="J12" s="222"/>
      <c r="K12" s="222"/>
      <c r="L12" s="222"/>
      <c r="M12" s="222"/>
      <c r="N12" s="222"/>
      <c r="O12" s="223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5" ht="14" customHeight="1">
      <c r="A13" s="185" t="s">
        <v>14</v>
      </c>
      <c r="B13" s="186"/>
      <c r="C13" s="186"/>
      <c r="D13" s="186"/>
      <c r="E13" s="186"/>
      <c r="F13" s="288"/>
      <c r="G13" s="491" t="s">
        <v>15</v>
      </c>
      <c r="H13" s="446" t="s">
        <v>16</v>
      </c>
      <c r="I13" s="447"/>
      <c r="J13" s="447"/>
      <c r="K13" s="447"/>
      <c r="L13" s="447"/>
      <c r="M13" s="447"/>
      <c r="N13" s="447"/>
      <c r="O13" s="447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5" s="6" customFormat="1" ht="40.25" customHeight="1" thickBot="1">
      <c r="A14" s="481"/>
      <c r="B14" s="482"/>
      <c r="C14" s="482"/>
      <c r="D14" s="482"/>
      <c r="E14" s="482"/>
      <c r="F14" s="483"/>
      <c r="G14" s="492"/>
      <c r="H14" s="450"/>
      <c r="I14" s="450"/>
      <c r="J14" s="450"/>
      <c r="K14" s="450"/>
      <c r="L14" s="450"/>
      <c r="M14" s="450"/>
      <c r="N14" s="450"/>
      <c r="O14" s="450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5" s="1" customFormat="1" ht="48" customHeight="1" thickBot="1">
      <c r="A15" s="393"/>
      <c r="B15" s="351"/>
      <c r="C15" s="351"/>
      <c r="D15" s="351"/>
      <c r="E15" s="351"/>
      <c r="F15" s="352"/>
      <c r="G15" s="87" t="s">
        <v>343</v>
      </c>
      <c r="H15" s="498"/>
      <c r="I15" s="499"/>
      <c r="J15" s="499"/>
      <c r="K15" s="499"/>
      <c r="L15" s="499"/>
      <c r="M15" s="499"/>
      <c r="N15" s="499"/>
      <c r="O15" s="500"/>
    </row>
    <row r="16" spans="1:55" s="1" customFormat="1" ht="48" customHeight="1" thickBot="1">
      <c r="A16" s="393"/>
      <c r="B16" s="351"/>
      <c r="C16" s="351"/>
      <c r="D16" s="351"/>
      <c r="E16" s="351"/>
      <c r="F16" s="352"/>
      <c r="G16" s="87" t="s">
        <v>343</v>
      </c>
      <c r="H16" s="498"/>
      <c r="I16" s="499"/>
      <c r="J16" s="499"/>
      <c r="K16" s="499"/>
      <c r="L16" s="499"/>
      <c r="M16" s="499"/>
      <c r="N16" s="499"/>
      <c r="O16" s="500"/>
    </row>
    <row r="17" spans="1:15" s="1" customFormat="1" ht="48" customHeight="1" thickBot="1">
      <c r="A17" s="393"/>
      <c r="B17" s="351"/>
      <c r="C17" s="351"/>
      <c r="D17" s="351"/>
      <c r="E17" s="351"/>
      <c r="F17" s="352"/>
      <c r="G17" s="87" t="s">
        <v>105</v>
      </c>
      <c r="H17" s="498"/>
      <c r="I17" s="499"/>
      <c r="J17" s="499"/>
      <c r="K17" s="499"/>
      <c r="L17" s="499"/>
      <c r="M17" s="499"/>
      <c r="N17" s="499"/>
      <c r="O17" s="500"/>
    </row>
    <row r="18" spans="1:15" s="1" customFormat="1" ht="48" customHeight="1" thickBot="1">
      <c r="A18" s="393"/>
      <c r="B18" s="351"/>
      <c r="C18" s="351"/>
      <c r="D18" s="351"/>
      <c r="E18" s="351"/>
      <c r="F18" s="352"/>
      <c r="G18" s="87" t="s">
        <v>343</v>
      </c>
      <c r="H18" s="498"/>
      <c r="I18" s="499"/>
      <c r="J18" s="499"/>
      <c r="K18" s="499"/>
      <c r="L18" s="499"/>
      <c r="M18" s="499"/>
      <c r="N18" s="499"/>
      <c r="O18" s="500"/>
    </row>
    <row r="19" spans="1:15" s="1" customFormat="1" ht="48" customHeight="1" thickBot="1">
      <c r="A19" s="393"/>
      <c r="B19" s="351"/>
      <c r="C19" s="351"/>
      <c r="D19" s="351"/>
      <c r="E19" s="351"/>
      <c r="F19" s="352"/>
      <c r="G19" s="87" t="s">
        <v>17</v>
      </c>
      <c r="H19" s="498"/>
      <c r="I19" s="499"/>
      <c r="J19" s="499"/>
      <c r="K19" s="499"/>
      <c r="L19" s="499"/>
      <c r="M19" s="499"/>
      <c r="N19" s="499"/>
      <c r="O19" s="500"/>
    </row>
    <row r="20" spans="1:15" s="1" customFormat="1" ht="48" customHeight="1" thickBot="1">
      <c r="A20" s="393"/>
      <c r="B20" s="351"/>
      <c r="C20" s="351"/>
      <c r="D20" s="351"/>
      <c r="E20" s="351"/>
      <c r="F20" s="352"/>
      <c r="G20" s="87" t="s">
        <v>343</v>
      </c>
      <c r="H20" s="498"/>
      <c r="I20" s="499"/>
      <c r="J20" s="499"/>
      <c r="K20" s="499"/>
      <c r="L20" s="499"/>
      <c r="M20" s="499"/>
      <c r="N20" s="499"/>
      <c r="O20" s="500"/>
    </row>
    <row r="21" spans="1:15" s="1" customFormat="1" ht="48" customHeight="1" thickBot="1">
      <c r="A21" s="393"/>
      <c r="B21" s="351"/>
      <c r="C21" s="351"/>
      <c r="D21" s="351"/>
      <c r="E21" s="351"/>
      <c r="F21" s="352"/>
      <c r="G21" s="87" t="s">
        <v>105</v>
      </c>
      <c r="H21" s="498"/>
      <c r="I21" s="499"/>
      <c r="J21" s="499"/>
      <c r="K21" s="499"/>
      <c r="L21" s="499"/>
      <c r="M21" s="499"/>
      <c r="N21" s="499"/>
      <c r="O21" s="500"/>
    </row>
    <row r="22" spans="1:15" s="1" customFormat="1" ht="48" customHeight="1" thickBot="1">
      <c r="A22" s="393"/>
      <c r="B22" s="351"/>
      <c r="C22" s="351"/>
      <c r="D22" s="351"/>
      <c r="E22" s="351"/>
      <c r="F22" s="352"/>
      <c r="G22" s="87" t="s">
        <v>343</v>
      </c>
      <c r="H22" s="498"/>
      <c r="I22" s="499"/>
      <c r="J22" s="499"/>
      <c r="K22" s="499"/>
      <c r="L22" s="499"/>
      <c r="M22" s="499"/>
      <c r="N22" s="499"/>
      <c r="O22" s="500"/>
    </row>
    <row r="23" spans="1:15" s="1" customFormat="1" ht="48" customHeight="1" thickBot="1">
      <c r="A23" s="393"/>
      <c r="B23" s="351"/>
      <c r="C23" s="351"/>
      <c r="D23" s="351"/>
      <c r="E23" s="351"/>
      <c r="F23" s="352"/>
      <c r="G23" s="87" t="s">
        <v>17</v>
      </c>
      <c r="H23" s="498"/>
      <c r="I23" s="499"/>
      <c r="J23" s="499"/>
      <c r="K23" s="499"/>
      <c r="L23" s="499"/>
      <c r="M23" s="499"/>
      <c r="N23" s="499"/>
      <c r="O23" s="500"/>
    </row>
    <row r="24" spans="1:15" s="1" customFormat="1" ht="48" customHeight="1" thickBot="1">
      <c r="A24" s="393"/>
      <c r="B24" s="351"/>
      <c r="C24" s="351"/>
      <c r="D24" s="351"/>
      <c r="E24" s="351"/>
      <c r="F24" s="352"/>
      <c r="G24" s="87" t="s">
        <v>343</v>
      </c>
      <c r="H24" s="498"/>
      <c r="I24" s="499"/>
      <c r="J24" s="499"/>
      <c r="K24" s="499"/>
      <c r="L24" s="499"/>
      <c r="M24" s="499"/>
      <c r="N24" s="499"/>
      <c r="O24" s="500"/>
    </row>
    <row r="25" spans="1:15" s="1" customFormat="1" ht="48" customHeight="1" thickBot="1">
      <c r="A25" s="393"/>
      <c r="B25" s="351"/>
      <c r="C25" s="351"/>
      <c r="D25" s="351"/>
      <c r="E25" s="351"/>
      <c r="F25" s="352"/>
      <c r="G25" s="87" t="s">
        <v>343</v>
      </c>
      <c r="H25" s="498"/>
      <c r="I25" s="499"/>
      <c r="J25" s="499"/>
      <c r="K25" s="499"/>
      <c r="L25" s="499"/>
      <c r="M25" s="499"/>
      <c r="N25" s="499"/>
      <c r="O25" s="500"/>
    </row>
    <row r="26" spans="1:15" s="1" customFormat="1" ht="48" customHeight="1" thickBot="1">
      <c r="A26" s="393"/>
      <c r="B26" s="351"/>
      <c r="C26" s="351"/>
      <c r="D26" s="351"/>
      <c r="E26" s="351"/>
      <c r="F26" s="352"/>
      <c r="G26" s="88" t="s">
        <v>343</v>
      </c>
      <c r="H26" s="498"/>
      <c r="I26" s="499"/>
      <c r="J26" s="499"/>
      <c r="K26" s="499"/>
      <c r="L26" s="499"/>
      <c r="M26" s="499"/>
      <c r="N26" s="499"/>
      <c r="O26" s="500"/>
    </row>
    <row r="27" spans="1:15" ht="40.25" customHeight="1" thickBot="1">
      <c r="A27" s="389" t="s">
        <v>19</v>
      </c>
      <c r="B27" s="390"/>
      <c r="C27" s="390"/>
      <c r="D27" s="390"/>
      <c r="E27" s="390"/>
      <c r="F27" s="390"/>
      <c r="G27" s="391"/>
      <c r="H27" s="391"/>
      <c r="I27" s="391"/>
      <c r="J27" s="391"/>
      <c r="K27" s="391"/>
      <c r="L27" s="391"/>
      <c r="M27" s="391"/>
      <c r="N27" s="391"/>
      <c r="O27" s="392"/>
    </row>
    <row r="28" spans="1:15" s="1" customFormat="1">
      <c r="A28" s="334"/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6"/>
    </row>
    <row r="29" spans="1:15" s="1" customFormat="1">
      <c r="A29" s="316"/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337"/>
    </row>
    <row r="30" spans="1:15" s="1" customFormat="1">
      <c r="A30" s="316"/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337"/>
    </row>
    <row r="31" spans="1:15" s="1" customFormat="1">
      <c r="A31" s="316"/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337"/>
    </row>
    <row r="32" spans="1:15" s="1" customFormat="1">
      <c r="A32" s="338"/>
      <c r="B32" s="339"/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40"/>
    </row>
    <row r="33" spans="1:19" ht="40.25" customHeight="1">
      <c r="A33" s="444" t="s">
        <v>20</v>
      </c>
      <c r="B33" s="123"/>
      <c r="C33" s="123"/>
      <c r="D33" s="123"/>
      <c r="E33" s="123"/>
      <c r="F33" s="123"/>
      <c r="G33" s="181"/>
      <c r="H33" s="181"/>
      <c r="I33" s="181"/>
      <c r="J33" s="501" t="s">
        <v>432</v>
      </c>
      <c r="K33" s="377"/>
      <c r="L33" s="377"/>
      <c r="M33" s="377"/>
      <c r="N33" s="377"/>
      <c r="O33" s="38" t="s">
        <v>347</v>
      </c>
      <c r="P33" s="39"/>
      <c r="Q33" s="39"/>
      <c r="R33" s="39"/>
      <c r="S33" s="39"/>
    </row>
    <row r="34" spans="1:19" s="1" customFormat="1"/>
    <row r="35" spans="1:19" s="1" customFormat="1"/>
    <row r="36" spans="1:19" s="1" customFormat="1"/>
    <row r="37" spans="1:19" s="1" customFormat="1"/>
    <row r="38" spans="1:19" s="1" customFormat="1"/>
    <row r="39" spans="1:19" s="1" customFormat="1"/>
    <row r="40" spans="1:19" s="1" customFormat="1"/>
    <row r="41" spans="1:19" s="1" customFormat="1"/>
    <row r="42" spans="1:19" s="1" customFormat="1"/>
    <row r="43" spans="1:19" s="1" customFormat="1"/>
    <row r="44" spans="1:19" s="1" customFormat="1"/>
    <row r="45" spans="1:19" s="1" customFormat="1"/>
    <row r="46" spans="1:19" s="1" customFormat="1"/>
    <row r="47" spans="1:19" s="1" customFormat="1"/>
    <row r="48" spans="1:19" s="1" customFormat="1"/>
    <row r="49" spans="1:15" s="1" customFormat="1"/>
    <row r="50" spans="1:15" s="1" customFormat="1"/>
    <row r="51" spans="1:15" s="1" customFormat="1"/>
    <row r="52" spans="1:15" s="1" customFormat="1"/>
    <row r="53" spans="1:15" s="1" customForma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s="1" customForma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s="1" customForma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s="1" customForma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s="1" customForma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s="1" customForma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s="1" customForma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</sheetData>
  <mergeCells count="75">
    <mergeCell ref="A33:I33"/>
    <mergeCell ref="J33:N33"/>
    <mergeCell ref="A25:F25"/>
    <mergeCell ref="H25:O25"/>
    <mergeCell ref="A26:F26"/>
    <mergeCell ref="H26:O26"/>
    <mergeCell ref="A27:O27"/>
    <mergeCell ref="A28:O32"/>
    <mergeCell ref="A22:F22"/>
    <mergeCell ref="H22:O22"/>
    <mergeCell ref="A23:F23"/>
    <mergeCell ref="H23:O23"/>
    <mergeCell ref="A24:F24"/>
    <mergeCell ref="H24:O24"/>
    <mergeCell ref="A19:F19"/>
    <mergeCell ref="H19:O19"/>
    <mergeCell ref="A20:F20"/>
    <mergeCell ref="H20:O20"/>
    <mergeCell ref="A21:F21"/>
    <mergeCell ref="H21:O21"/>
    <mergeCell ref="A16:F16"/>
    <mergeCell ref="H16:O16"/>
    <mergeCell ref="A17:F17"/>
    <mergeCell ref="H17:O17"/>
    <mergeCell ref="A18:F18"/>
    <mergeCell ref="H18:O18"/>
    <mergeCell ref="A12:O12"/>
    <mergeCell ref="A13:F14"/>
    <mergeCell ref="G13:G14"/>
    <mergeCell ref="H13:O14"/>
    <mergeCell ref="A15:F15"/>
    <mergeCell ref="H15:O15"/>
    <mergeCell ref="H10:I10"/>
    <mergeCell ref="J10:K10"/>
    <mergeCell ref="L10:M10"/>
    <mergeCell ref="N10:O10"/>
    <mergeCell ref="D9:E9"/>
    <mergeCell ref="F9:G9"/>
    <mergeCell ref="H9:I9"/>
    <mergeCell ref="J9:K9"/>
    <mergeCell ref="L9:M9"/>
    <mergeCell ref="D10:E10"/>
    <mergeCell ref="F10:G10"/>
    <mergeCell ref="A6:O6"/>
    <mergeCell ref="A1:B4"/>
    <mergeCell ref="C1:F1"/>
    <mergeCell ref="H8:I8"/>
    <mergeCell ref="J8:K8"/>
    <mergeCell ref="C2:D2"/>
    <mergeCell ref="E2:F2"/>
    <mergeCell ref="G1:J1"/>
    <mergeCell ref="K1:O1"/>
    <mergeCell ref="G2:H2"/>
    <mergeCell ref="I2:J2"/>
    <mergeCell ref="K2:O2"/>
    <mergeCell ref="G3:H4"/>
    <mergeCell ref="I3:J4"/>
    <mergeCell ref="K3:O4"/>
    <mergeCell ref="A5:B5"/>
    <mergeCell ref="C5:O5"/>
    <mergeCell ref="E3:F4"/>
    <mergeCell ref="A11:O11"/>
    <mergeCell ref="L7:M7"/>
    <mergeCell ref="N7:O7"/>
    <mergeCell ref="A8:B8"/>
    <mergeCell ref="A9:B9"/>
    <mergeCell ref="A10:B10"/>
    <mergeCell ref="A7:B7"/>
    <mergeCell ref="D7:E7"/>
    <mergeCell ref="F7:G7"/>
    <mergeCell ref="H7:I7"/>
    <mergeCell ref="J7:K7"/>
    <mergeCell ref="L8:M8"/>
    <mergeCell ref="N8:O8"/>
    <mergeCell ref="N9:O9"/>
  </mergeCells>
  <conditionalFormatting sqref="A15:A26">
    <cfRule type="expression" dxfId="8" priority="29">
      <formula>($G15= "Réalisation partielle")</formula>
    </cfRule>
  </conditionalFormatting>
  <conditionalFormatting sqref="A15:F26">
    <cfRule type="expression" dxfId="7" priority="1">
      <formula>($G15="Non atteint")</formula>
    </cfRule>
  </conditionalFormatting>
  <conditionalFormatting sqref="C7:C10">
    <cfRule type="containsText" dxfId="6" priority="6" operator="containsText" text="0 - Non déterminé">
      <formula>NOT(ISERROR(SEARCH("0 - Non déterminé",C7)))</formula>
    </cfRule>
  </conditionalFormatting>
  <conditionalFormatting sqref="D7">
    <cfRule type="containsText" dxfId="5" priority="9" operator="containsText" text="0 - Non déterminé">
      <formula>NOT(ISERROR(SEARCH("0 - Non déterminé",D7)))</formula>
    </cfRule>
  </conditionalFormatting>
  <conditionalFormatting sqref="D8:G8">
    <cfRule type="containsText" dxfId="4" priority="5" operator="containsText" text="0 - Non déterminé">
      <formula>NOT(ISERROR(SEARCH("0 - Non déterminé",D8)))</formula>
    </cfRule>
  </conditionalFormatting>
  <conditionalFormatting sqref="F7">
    <cfRule type="containsText" dxfId="3" priority="8" operator="containsText" text="0 - Non déterminé">
      <formula>NOT(ISERROR(SEARCH("0 - Non déterminé",F7)))</formula>
    </cfRule>
  </conditionalFormatting>
  <conditionalFormatting sqref="G15:G26">
    <cfRule type="containsText" dxfId="2" priority="4" operator="containsText" text="Réalisation partielle">
      <formula>NOT(ISERROR(SEARCH("Réalisation partielle",G15)))</formula>
    </cfRule>
    <cfRule type="containsText" dxfId="1" priority="3" operator="containsText" text="Non atteint">
      <formula>NOT(ISERROR(SEARCH("Non atteint",G15)))</formula>
    </cfRule>
  </conditionalFormatting>
  <conditionalFormatting sqref="H7:H10 J7:J10 L7:L10 N7:N10 D9:D10 F9:F10">
    <cfRule type="containsText" dxfId="0" priority="7" operator="containsText" text="0 - Non déterminé">
      <formula>NOT(ISERROR(SEARCH("0 - Non déterminé",D7)))</formula>
    </cfRule>
  </conditionalFormatting>
  <hyperlinks>
    <hyperlink ref="A5:B5" location="Sommaire!A1" display="SOMMAIRE" xr:uid="{DB533707-4C2D-4B4E-90F6-AA290461C84F}"/>
  </hyperlinks>
  <printOptions horizontalCentered="1" verticalCentered="1"/>
  <pageMargins left="0.7" right="0.7" top="0.75" bottom="0.75" header="0.3" footer="0.3"/>
  <pageSetup paperSize="9" scale="43" orientation="landscape" horizontalDpi="0" verticalDpi="0"/>
  <headerFooter>
    <oddHeader xml:space="preserve">&amp;L&amp;"Calibri,Normal"&amp;K000000&amp;G&amp;C&amp;"Calibri Bold,Gras"&amp;24&amp;K000000CléA Bilan Final </oddHeader>
    <oddFooter xml:space="preserve">&amp;L&amp;"Calibri,Normal"&amp;K0000003.4 CléA Bilan Final </oddFooter>
  </headerFooter>
  <legacyDrawingHF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B146741-FDAB-F040-93B1-445B5C78F190}">
          <x14:formula1>
            <xm:f>Légendes!$E$193:$E$194</xm:f>
          </x14:formula1>
          <xm:sqref>O33</xm:sqref>
        </x14:dataValidation>
        <x14:dataValidation type="list" allowBlank="1" showInputMessage="1" showErrorMessage="1" xr:uid="{52AF1D7E-A8B0-CA4B-8D8E-67A75715AA41}">
          <x14:formula1>
            <xm:f>Légendes!$E$65:$E$68</xm:f>
          </x14:formula1>
          <xm:sqref>G15:G26</xm:sqref>
        </x14:dataValidation>
        <x14:dataValidation type="list" allowBlank="1" showInputMessage="1" showErrorMessage="1" xr:uid="{68C43E93-4122-1D43-B07B-63672D1D3794}">
          <x14:formula1>
            <xm:f>Légendes!$B$88:$B$95</xm:f>
          </x14:formula1>
          <xm:sqref>C7:D10 E8:E10 F7:O10</xm:sqref>
        </x14:dataValidation>
        <x14:dataValidation type="list" allowBlank="1" showInputMessage="1" showErrorMessage="1" xr:uid="{C7265646-0BE8-9645-9046-BF8B3CEF5187}">
          <x14:formula1>
            <xm:f>Légendes!$E$185:$E$189</xm:f>
          </x14:formula1>
          <xm:sqref>J33 A28:O32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3033E-AC59-5B43-9A3D-AF657AD6B9C6}">
  <dimension ref="A1:F265"/>
  <sheetViews>
    <sheetView workbookViewId="0">
      <selection activeCell="E193" sqref="E193"/>
    </sheetView>
  </sheetViews>
  <sheetFormatPr baseColWidth="10" defaultColWidth="10.6640625" defaultRowHeight="16"/>
  <cols>
    <col min="1" max="1" width="10.6640625" style="8"/>
    <col min="2" max="2" width="137.5" style="2" customWidth="1"/>
    <col min="3" max="3" width="11.5" style="8" customWidth="1"/>
    <col min="4" max="4" width="3.1640625" style="8" customWidth="1"/>
    <col min="5" max="5" width="34.6640625" style="2" customWidth="1"/>
    <col min="6" max="16384" width="10.6640625" style="8"/>
  </cols>
  <sheetData>
    <row r="1" spans="1:5" ht="15" customHeight="1" thickBot="1">
      <c r="A1" s="502" t="s">
        <v>21</v>
      </c>
      <c r="B1" s="7" t="str">
        <f>E1&amp; "Comprend difficilement : répétitions et reformulations nécessaires, débit lent"</f>
        <v>IMITATION DEGRÉ 1 = Comprend difficilement : répétitions et reformulations nécessaires, débit lent</v>
      </c>
      <c r="E1" s="7" t="s">
        <v>22</v>
      </c>
    </row>
    <row r="2" spans="1:5" ht="15" customHeight="1" thickBot="1">
      <c r="A2" s="506"/>
      <c r="B2" s="9" t="str">
        <f>E2&amp;"Comprend moyennement : répétitions et reformulations parfois nécessaires, débit correct"</f>
        <v>ADAPTATION DEGRÉ 2 = Comprend moyennement : répétitions et reformulations parfois nécessaires, débit correct</v>
      </c>
      <c r="E2" s="7" t="s">
        <v>23</v>
      </c>
    </row>
    <row r="3" spans="1:5" ht="15" customHeight="1" thickBot="1">
      <c r="A3" s="506"/>
      <c r="B3" s="7" t="str">
        <f>E3&amp;"Comprend aisément"</f>
        <v>TRANSPOSITION DEGRÉ 3 = Comprend aisément</v>
      </c>
      <c r="E3" s="7" t="s">
        <v>24</v>
      </c>
    </row>
    <row r="4" spans="1:5" ht="15" customHeight="1" thickBot="1">
      <c r="A4" s="510"/>
      <c r="B4" s="9" t="str">
        <f>E4&amp;"Comprend des énoncés complexes"</f>
        <v>AUTONOMIE DEGRÉ 4 = Comprend des énoncés complexes</v>
      </c>
      <c r="E4" s="7" t="s">
        <v>25</v>
      </c>
    </row>
    <row r="5" spans="1:5" ht="15" customHeight="1" thickBot="1">
      <c r="A5" s="508"/>
      <c r="B5" s="7" t="str">
        <f>E5</f>
        <v>NON ÉVALUÉ</v>
      </c>
      <c r="E5" s="7" t="s">
        <v>26</v>
      </c>
    </row>
    <row r="6" spans="1:5" ht="15" customHeight="1" thickBot="1"/>
    <row r="7" spans="1:5" ht="15" customHeight="1" thickBot="1">
      <c r="A7" s="502" t="s">
        <v>27</v>
      </c>
      <c r="B7" s="7" t="str">
        <f>E1&amp;"Produit des énoncés non structurés (verbes non conjugués, juxtaposition de mots, lexique limité)"</f>
        <v>IMITATION DEGRÉ 1 = Produit des énoncés non structurés (verbes non conjugués, juxtaposition de mots, lexique limité)</v>
      </c>
      <c r="E7" s="7" t="s">
        <v>28</v>
      </c>
    </row>
    <row r="8" spans="1:5" ht="15" customHeight="1" thickBot="1">
      <c r="A8" s="506"/>
      <c r="B8" s="9" t="s">
        <v>29</v>
      </c>
      <c r="E8" s="7" t="s">
        <v>30</v>
      </c>
    </row>
    <row r="9" spans="1:5" ht="15" customHeight="1" thickBot="1">
      <c r="A9" s="506"/>
      <c r="B9" s="7" t="str">
        <f>E3&amp;"Produit des énoncés structurés et sans erreurs"</f>
        <v>TRANSPOSITION DEGRÉ 3 = Produit des énoncés structurés et sans erreurs</v>
      </c>
      <c r="E9" s="7" t="s">
        <v>31</v>
      </c>
    </row>
    <row r="10" spans="1:5" ht="15" customHeight="1" thickBot="1">
      <c r="A10" s="510"/>
      <c r="B10" s="9" t="str">
        <f>E4&amp;"S'exprime avec une grande aisance"</f>
        <v>AUTONOMIE DEGRÉ 4 = S'exprime avec une grande aisance</v>
      </c>
      <c r="E10" s="7" t="s">
        <v>32</v>
      </c>
    </row>
    <row r="11" spans="1:5" ht="15" customHeight="1" thickBot="1">
      <c r="A11" s="508"/>
      <c r="B11" s="7" t="s">
        <v>26</v>
      </c>
      <c r="E11" s="7" t="s">
        <v>26</v>
      </c>
    </row>
    <row r="12" spans="1:5" ht="15" customHeight="1" thickBot="1"/>
    <row r="13" spans="1:5" ht="15" customHeight="1" thickBot="1">
      <c r="A13" s="502" t="s">
        <v>33</v>
      </c>
      <c r="B13" s="9" t="str">
        <f>E1&amp;"Lit des mots isolés sans réussir à lire une phrase"</f>
        <v>IMITATION DEGRÉ 1 = Lit des mots isolés sans réussir à lire une phrase</v>
      </c>
      <c r="E13" s="7" t="s">
        <v>34</v>
      </c>
    </row>
    <row r="14" spans="1:5" ht="15" customHeight="1" thickBot="1">
      <c r="A14" s="506"/>
      <c r="B14" s="7" t="str">
        <f>E2&amp;"Ne réussit pas à lire un petit texte de quelques lignes dans sa totalité : erreurs sur certains mots, ne prend pas en compte la ponctuation"</f>
        <v>ADAPTATION DEGRÉ 2 = Ne réussit pas à lire un petit texte de quelques lignes dans sa totalité : erreurs sur certains mots, ne prend pas en compte la ponctuation</v>
      </c>
      <c r="E14" s="7" t="s">
        <v>35</v>
      </c>
    </row>
    <row r="15" spans="1:5" ht="15" customHeight="1" thickBot="1">
      <c r="A15" s="506"/>
      <c r="B15" s="9" t="str">
        <f>E3&amp;"Lit un petit texte de quelques lignes et est capable de répondre à des questions liées à ce texte"</f>
        <v>TRANSPOSITION DEGRÉ 3 = Lit un petit texte de quelques lignes et est capable de répondre à des questions liées à ce texte</v>
      </c>
      <c r="E15" s="7" t="s">
        <v>36</v>
      </c>
    </row>
    <row r="16" spans="1:5" ht="15" customHeight="1" thickBot="1">
      <c r="A16" s="510"/>
      <c r="B16" s="7" t="str">
        <f>E4&amp;"Lit des textes longs (articles, livres)"</f>
        <v>AUTONOMIE DEGRÉ 4 = Lit des textes longs (articles, livres)</v>
      </c>
      <c r="E16" s="7" t="s">
        <v>37</v>
      </c>
    </row>
    <row r="17" spans="1:6" ht="15" customHeight="1" thickBot="1">
      <c r="A17" s="508"/>
      <c r="B17" s="9" t="s">
        <v>26</v>
      </c>
      <c r="E17" s="7" t="s">
        <v>26</v>
      </c>
    </row>
    <row r="18" spans="1:6" ht="15" customHeight="1" thickBot="1"/>
    <row r="19" spans="1:6" ht="15" customHeight="1" thickBot="1">
      <c r="A19" s="502" t="s">
        <v>38</v>
      </c>
      <c r="B19" s="9" t="str">
        <f>E1&amp;"Renseigne un formulaire d'identité"</f>
        <v>IMITATION DEGRÉ 1 = Renseigne un formulaire d'identité</v>
      </c>
      <c r="E19" s="7" t="s">
        <v>39</v>
      </c>
      <c r="F19" s="509" t="s">
        <v>40</v>
      </c>
    </row>
    <row r="20" spans="1:6" ht="15" customHeight="1" thickBot="1">
      <c r="A20" s="506"/>
      <c r="B20" s="7" t="str">
        <f>E2&amp;"Rédige un document compréhensible mais avec erreurs grammaticales et syntaxiques"</f>
        <v>ADAPTATION DEGRÉ 2 = Rédige un document compréhensible mais avec erreurs grammaticales et syntaxiques</v>
      </c>
      <c r="E20" s="7" t="s">
        <v>41</v>
      </c>
      <c r="F20" s="507"/>
    </row>
    <row r="21" spans="1:6" ht="15" customHeight="1" thickBot="1">
      <c r="A21" s="506"/>
      <c r="B21" s="9" t="str">
        <f>E3&amp;"Rédige un petit texte mais avec des fautes d'orthographe"</f>
        <v>TRANSPOSITION DEGRÉ 3 = Rédige un petit texte mais avec des fautes d'orthographe</v>
      </c>
      <c r="E21" s="7" t="s">
        <v>42</v>
      </c>
      <c r="F21" s="507"/>
    </row>
    <row r="22" spans="1:6" ht="15" customHeight="1" thickBot="1">
      <c r="A22" s="510"/>
      <c r="B22" s="7" t="str">
        <f>E4&amp;"Rédige un texte long et sans faute"</f>
        <v>AUTONOMIE DEGRÉ 4 = Rédige un texte long et sans faute</v>
      </c>
      <c r="E22" s="7" t="s">
        <v>43</v>
      </c>
      <c r="F22" s="507"/>
    </row>
    <row r="23" spans="1:6" ht="15" customHeight="1" thickBot="1">
      <c r="A23" s="508"/>
      <c r="B23" s="9" t="s">
        <v>26</v>
      </c>
      <c r="E23" s="7" t="s">
        <v>26</v>
      </c>
      <c r="F23" s="503"/>
    </row>
    <row r="24" spans="1:6" ht="17" thickBot="1"/>
    <row r="25" spans="1:6" ht="21" thickBot="1">
      <c r="A25" s="502" t="s">
        <v>44</v>
      </c>
      <c r="B25" s="9" t="s">
        <v>45</v>
      </c>
      <c r="F25" s="514"/>
    </row>
    <row r="26" spans="1:6" ht="26" thickBot="1">
      <c r="A26" s="506"/>
      <c r="B26" s="7" t="s">
        <v>47</v>
      </c>
      <c r="E26" s="22" t="s">
        <v>46</v>
      </c>
      <c r="F26" s="510"/>
    </row>
    <row r="27" spans="1:6" ht="26" thickBot="1">
      <c r="A27" s="506"/>
      <c r="B27" s="9" t="s">
        <v>49</v>
      </c>
      <c r="E27" s="22" t="s">
        <v>48</v>
      </c>
      <c r="F27" s="510"/>
    </row>
    <row r="28" spans="1:6" ht="26" thickBot="1">
      <c r="A28" s="511"/>
      <c r="B28" s="9" t="s">
        <v>26</v>
      </c>
      <c r="E28" s="22" t="s">
        <v>50</v>
      </c>
      <c r="F28" s="508"/>
    </row>
    <row r="29" spans="1:6" ht="26" thickBot="1">
      <c r="E29" s="22" t="s">
        <v>51</v>
      </c>
    </row>
    <row r="30" spans="1:6" ht="21" thickBot="1">
      <c r="A30" s="502" t="s">
        <v>52</v>
      </c>
      <c r="B30" s="9" t="s">
        <v>53</v>
      </c>
      <c r="E30" s="11" t="s">
        <v>54</v>
      </c>
      <c r="F30" s="502" t="s">
        <v>55</v>
      </c>
    </row>
    <row r="31" spans="1:6" ht="21" thickBot="1">
      <c r="A31" s="506"/>
      <c r="B31" s="7" t="s">
        <v>56</v>
      </c>
      <c r="E31" s="12" t="s">
        <v>57</v>
      </c>
      <c r="F31" s="507"/>
    </row>
    <row r="32" spans="1:6" ht="21" thickBot="1">
      <c r="A32" s="506"/>
      <c r="B32" s="9" t="s">
        <v>58</v>
      </c>
      <c r="E32" s="12" t="s">
        <v>59</v>
      </c>
      <c r="F32" s="507"/>
    </row>
    <row r="33" spans="1:6" ht="21" thickBot="1">
      <c r="A33" s="511"/>
      <c r="B33" s="9" t="str">
        <f>E5</f>
        <v>NON ÉVALUÉ</v>
      </c>
      <c r="E33" s="12" t="s">
        <v>60</v>
      </c>
      <c r="F33" s="507"/>
    </row>
    <row r="34" spans="1:6" ht="21" thickBot="1">
      <c r="E34" s="12" t="s">
        <v>61</v>
      </c>
      <c r="F34" s="507"/>
    </row>
    <row r="35" spans="1:6" ht="16.25" customHeight="1" thickBot="1">
      <c r="A35" s="502" t="s">
        <v>62</v>
      </c>
      <c r="B35" s="9" t="s">
        <v>63</v>
      </c>
      <c r="E35" s="12" t="s">
        <v>64</v>
      </c>
      <c r="F35" s="507"/>
    </row>
    <row r="36" spans="1:6" ht="21" thickBot="1">
      <c r="A36" s="506"/>
      <c r="B36" s="7" t="s">
        <v>65</v>
      </c>
      <c r="E36" s="10" t="s">
        <v>66</v>
      </c>
      <c r="F36" s="503"/>
    </row>
    <row r="37" spans="1:6" ht="21" thickBot="1">
      <c r="A37" s="506"/>
      <c r="B37" s="9" t="s">
        <v>67</v>
      </c>
    </row>
    <row r="38" spans="1:6" ht="21" thickBot="1">
      <c r="A38" s="511"/>
      <c r="B38" s="9" t="str">
        <f>E5</f>
        <v>NON ÉVALUÉ</v>
      </c>
      <c r="E38" s="11" t="s">
        <v>54</v>
      </c>
      <c r="F38" s="502" t="s">
        <v>68</v>
      </c>
    </row>
    <row r="39" spans="1:6" ht="21" thickBot="1">
      <c r="E39" s="12" t="s">
        <v>69</v>
      </c>
      <c r="F39" s="507"/>
    </row>
    <row r="40" spans="1:6" ht="21" thickBot="1">
      <c r="A40" s="502" t="s">
        <v>70</v>
      </c>
      <c r="B40" s="9" t="str">
        <f>+E7</f>
        <v xml:space="preserve">CALCUL IMITATION DEGRÉ 1 </v>
      </c>
      <c r="E40" s="12" t="s">
        <v>71</v>
      </c>
      <c r="F40" s="507"/>
    </row>
    <row r="41" spans="1:6" ht="21" thickBot="1">
      <c r="A41" s="506"/>
      <c r="B41" s="7" t="str">
        <f>+E8</f>
        <v xml:space="preserve">CALCUL ADAPTATION DEGRÉ 2 </v>
      </c>
      <c r="E41" s="12" t="s">
        <v>72</v>
      </c>
      <c r="F41" s="507"/>
    </row>
    <row r="42" spans="1:6" ht="21" thickBot="1">
      <c r="A42" s="506"/>
      <c r="B42" s="9" t="str">
        <f>+E9</f>
        <v>CALCUL TRANSPOSITION DEGRÉ 3</v>
      </c>
      <c r="E42" s="12" t="s">
        <v>73</v>
      </c>
      <c r="F42" s="507"/>
    </row>
    <row r="43" spans="1:6" ht="21" thickBot="1">
      <c r="A43" s="506"/>
      <c r="B43" s="7" t="str">
        <f>+E10</f>
        <v>CALCUL AUTONOMIE DEGRÉ 4</v>
      </c>
      <c r="E43" s="12" t="s">
        <v>74</v>
      </c>
      <c r="F43" s="507"/>
    </row>
    <row r="44" spans="1:6" ht="21" thickBot="1">
      <c r="A44" s="511"/>
      <c r="B44" s="9" t="str">
        <f>+E5</f>
        <v>NON ÉVALUÉ</v>
      </c>
      <c r="E44" s="12" t="s">
        <v>75</v>
      </c>
      <c r="F44" s="507"/>
    </row>
    <row r="45" spans="1:6" ht="21" thickBot="1">
      <c r="E45" s="12" t="s">
        <v>76</v>
      </c>
      <c r="F45" s="507"/>
    </row>
    <row r="46" spans="1:6" ht="21" thickBot="1">
      <c r="A46" s="502" t="s">
        <v>77</v>
      </c>
      <c r="B46" s="9" t="str">
        <f>E13</f>
        <v xml:space="preserve">NUMÉRIQUE IMITATION DEGRÉ 1 </v>
      </c>
      <c r="E46" s="12" t="s">
        <v>78</v>
      </c>
      <c r="F46" s="507"/>
    </row>
    <row r="47" spans="1:6" ht="21" thickBot="1">
      <c r="A47" s="506"/>
      <c r="B47" s="7" t="str">
        <f>E14</f>
        <v xml:space="preserve">NUMÉRIQUE ADAPTATION DEGRÉ 2 </v>
      </c>
      <c r="E47" s="12" t="s">
        <v>79</v>
      </c>
      <c r="F47" s="507"/>
    </row>
    <row r="48" spans="1:6" ht="21" thickBot="1">
      <c r="A48" s="506"/>
      <c r="B48" s="9" t="str">
        <f>E15</f>
        <v>NUMÉRIQUE TRANSPOSITION DEGRÉ 3</v>
      </c>
      <c r="E48" s="10" t="s">
        <v>80</v>
      </c>
      <c r="F48" s="503"/>
    </row>
    <row r="49" spans="1:6" ht="21" thickBot="1">
      <c r="A49" s="506"/>
      <c r="B49" s="7" t="str">
        <f>E16</f>
        <v>NUMÉRIQUE AUTONOMIE DEGRÉ 4</v>
      </c>
    </row>
    <row r="50" spans="1:6" ht="21" thickBot="1">
      <c r="A50" s="511"/>
      <c r="B50" s="9" t="str">
        <f>E17</f>
        <v>NON ÉVALUÉ</v>
      </c>
      <c r="E50" s="11" t="s">
        <v>54</v>
      </c>
      <c r="F50" s="502" t="s">
        <v>81</v>
      </c>
    </row>
    <row r="51" spans="1:6" ht="21" thickBot="1">
      <c r="E51" s="12" t="s">
        <v>82</v>
      </c>
      <c r="F51" s="506"/>
    </row>
    <row r="52" spans="1:6" ht="21" thickBot="1">
      <c r="A52" s="514"/>
      <c r="B52" s="9" t="s">
        <v>83</v>
      </c>
      <c r="E52" s="12" t="s">
        <v>84</v>
      </c>
      <c r="F52" s="506"/>
    </row>
    <row r="53" spans="1:6" ht="21" thickBot="1">
      <c r="A53" s="508"/>
      <c r="B53" s="7" t="s">
        <v>85</v>
      </c>
      <c r="E53" s="12" t="s">
        <v>86</v>
      </c>
      <c r="F53" s="506"/>
    </row>
    <row r="54" spans="1:6" ht="21" thickBot="1">
      <c r="E54" s="12" t="s">
        <v>87</v>
      </c>
      <c r="F54" s="506"/>
    </row>
    <row r="55" spans="1:6" ht="21" thickBot="1">
      <c r="A55" s="514"/>
      <c r="B55" s="9" t="s">
        <v>88</v>
      </c>
      <c r="E55" s="12" t="s">
        <v>89</v>
      </c>
      <c r="F55" s="506"/>
    </row>
    <row r="56" spans="1:6" ht="21" thickBot="1">
      <c r="A56" s="508"/>
      <c r="B56" s="7" t="s">
        <v>90</v>
      </c>
      <c r="E56" s="12" t="s">
        <v>91</v>
      </c>
      <c r="F56" s="506"/>
    </row>
    <row r="57" spans="1:6" ht="21" thickBot="1">
      <c r="E57" s="12" t="s">
        <v>92</v>
      </c>
      <c r="F57" s="506"/>
    </row>
    <row r="58" spans="1:6" ht="21" thickBot="1">
      <c r="A58" s="514"/>
      <c r="B58" s="9" t="s">
        <v>93</v>
      </c>
      <c r="E58" s="10" t="s">
        <v>94</v>
      </c>
      <c r="F58" s="511"/>
    </row>
    <row r="59" spans="1:6" ht="21" thickBot="1">
      <c r="A59" s="508"/>
      <c r="B59" s="7" t="s">
        <v>95</v>
      </c>
    </row>
    <row r="60" spans="1:6" ht="18" thickBot="1">
      <c r="E60" s="13" t="s">
        <v>96</v>
      </c>
      <c r="F60" s="513" t="s">
        <v>97</v>
      </c>
    </row>
    <row r="61" spans="1:6" ht="21" thickBot="1">
      <c r="A61" s="514"/>
      <c r="B61" s="9" t="s">
        <v>98</v>
      </c>
      <c r="E61" s="14" t="s">
        <v>99</v>
      </c>
      <c r="F61" s="510"/>
    </row>
    <row r="62" spans="1:6" ht="21" thickBot="1">
      <c r="A62" s="508"/>
      <c r="B62" s="7" t="s">
        <v>100</v>
      </c>
      <c r="E62" s="14" t="s">
        <v>101</v>
      </c>
      <c r="F62" s="510"/>
    </row>
    <row r="63" spans="1:6" ht="18" thickBot="1">
      <c r="E63" s="15" t="s">
        <v>102</v>
      </c>
      <c r="F63" s="508"/>
    </row>
    <row r="64" spans="1:6" ht="21" thickBot="1">
      <c r="A64" s="502" t="s">
        <v>103</v>
      </c>
      <c r="B64" s="9" t="str">
        <f>"Travail en équipe "&amp;E19</f>
        <v xml:space="preserve">Travail en équipe IMITATION DEGRÉ 1 </v>
      </c>
    </row>
    <row r="65" spans="1:6" ht="26" thickBot="1">
      <c r="A65" s="506"/>
      <c r="B65" s="7" t="str">
        <f>"Travail en équipe "&amp;E20</f>
        <v xml:space="preserve">Travail en équipe ADAPTATION DEGRÉ 2 </v>
      </c>
      <c r="E65" s="22" t="s">
        <v>18</v>
      </c>
      <c r="F65" s="515" t="s">
        <v>104</v>
      </c>
    </row>
    <row r="66" spans="1:6" ht="26" thickBot="1">
      <c r="A66" s="506"/>
      <c r="B66" s="9" t="str">
        <f>"Travail en équipe "&amp;E21</f>
        <v>Travail en équipe TRANSPOSITION DEGRÉ 3</v>
      </c>
      <c r="E66" s="22" t="s">
        <v>105</v>
      </c>
      <c r="F66" s="510"/>
    </row>
    <row r="67" spans="1:6" ht="26" thickBot="1">
      <c r="A67" s="506"/>
      <c r="B67" s="7" t="str">
        <f>"Travail en équipe "&amp;E22</f>
        <v>Travail en équipe AUTONOMIE DEGRÉ 4</v>
      </c>
      <c r="E67" s="22" t="s">
        <v>17</v>
      </c>
      <c r="F67" s="510"/>
    </row>
    <row r="68" spans="1:6" ht="26" thickBot="1">
      <c r="A68" s="511"/>
      <c r="B68" s="9" t="str">
        <f>E23</f>
        <v>NON ÉVALUÉ</v>
      </c>
      <c r="E68" s="22" t="s">
        <v>343</v>
      </c>
      <c r="F68" s="508"/>
    </row>
    <row r="69" spans="1:6" ht="17" thickBot="1">
      <c r="E69" s="1"/>
    </row>
    <row r="70" spans="1:6" ht="26" thickBot="1">
      <c r="A70" s="502" t="s">
        <v>106</v>
      </c>
      <c r="B70" s="9" t="str">
        <f>"Travail en autonomie "&amp;E19</f>
        <v xml:space="preserve">Travail en autonomie IMITATION DEGRÉ 1 </v>
      </c>
      <c r="E70" s="22" t="s">
        <v>107</v>
      </c>
      <c r="F70" s="515" t="s">
        <v>108</v>
      </c>
    </row>
    <row r="71" spans="1:6" ht="26" thickBot="1">
      <c r="A71" s="506"/>
      <c r="B71" s="7" t="str">
        <f>"Travail en autonomie "&amp;E20</f>
        <v xml:space="preserve">Travail en autonomie ADAPTATION DEGRÉ 2 </v>
      </c>
      <c r="E71" s="22" t="s">
        <v>109</v>
      </c>
      <c r="F71" s="510"/>
    </row>
    <row r="72" spans="1:6" ht="26" thickBot="1">
      <c r="A72" s="506"/>
      <c r="B72" s="9" t="str">
        <f>"Travail en autonomie "&amp;E21</f>
        <v>Travail en autonomie TRANSPOSITION DEGRÉ 3</v>
      </c>
      <c r="E72" s="22" t="s">
        <v>18</v>
      </c>
      <c r="F72" s="508"/>
    </row>
    <row r="73" spans="1:6" ht="21" thickBot="1">
      <c r="A73" s="506"/>
      <c r="B73" s="7" t="str">
        <f>"Travail en autonomie "&amp;E22</f>
        <v>Travail en autonomie AUTONOMIE DEGRÉ 4</v>
      </c>
      <c r="E73" s="3"/>
    </row>
    <row r="74" spans="1:6" ht="21" thickBot="1">
      <c r="A74" s="511"/>
      <c r="B74" s="9" t="str">
        <f>E23</f>
        <v>NON ÉVALUÉ</v>
      </c>
      <c r="E74" s="13" t="s">
        <v>110</v>
      </c>
      <c r="F74" s="515" t="s">
        <v>111</v>
      </c>
    </row>
    <row r="75" spans="1:6" ht="18" thickBot="1">
      <c r="E75" s="14" t="s">
        <v>112</v>
      </c>
      <c r="F75" s="510"/>
    </row>
    <row r="76" spans="1:6" ht="21" thickBot="1">
      <c r="A76" s="502" t="s">
        <v>113</v>
      </c>
      <c r="B76" s="9" t="str">
        <f>"Apprentissage Autonome "&amp;E19</f>
        <v xml:space="preserve">Apprentissage Autonome IMITATION DEGRÉ 1 </v>
      </c>
      <c r="E76" s="15" t="s">
        <v>114</v>
      </c>
      <c r="F76" s="508"/>
    </row>
    <row r="77" spans="1:6" ht="21" thickBot="1">
      <c r="A77" s="506"/>
      <c r="B77" s="7" t="str">
        <f>"Apprentissage Autonome "&amp;E20</f>
        <v xml:space="preserve">Apprentissage Autonome ADAPTATION DEGRÉ 2 </v>
      </c>
      <c r="E77" s="1"/>
    </row>
    <row r="78" spans="1:6" ht="26" thickBot="1">
      <c r="A78" s="506"/>
      <c r="B78" s="9" t="str">
        <f>"Apprentissage Autonome "&amp;E21</f>
        <v>Apprentissage Autonome TRANSPOSITION DEGRÉ 3</v>
      </c>
      <c r="E78" s="22" t="s">
        <v>18</v>
      </c>
      <c r="F78" s="516" t="s">
        <v>115</v>
      </c>
    </row>
    <row r="79" spans="1:6" ht="26" thickBot="1">
      <c r="A79" s="506"/>
      <c r="B79" s="7" t="str">
        <f>"Apprentissage Autonome "&amp;E22</f>
        <v>Apprentissage Autonome AUTONOMIE DEGRÉ 4</v>
      </c>
      <c r="E79" s="22" t="s">
        <v>116</v>
      </c>
      <c r="F79" s="510"/>
    </row>
    <row r="80" spans="1:6" ht="26" thickBot="1">
      <c r="A80" s="511"/>
      <c r="B80" s="9" t="str">
        <f>E23</f>
        <v>NON ÉVALUÉ</v>
      </c>
      <c r="E80" s="22" t="s">
        <v>117</v>
      </c>
      <c r="F80" s="510"/>
    </row>
    <row r="81" spans="1:6" ht="26" thickBot="1">
      <c r="E81" s="22" t="s">
        <v>109</v>
      </c>
      <c r="F81" s="508"/>
    </row>
    <row r="82" spans="1:6" ht="21" thickBot="1">
      <c r="A82" s="502" t="s">
        <v>118</v>
      </c>
      <c r="B82" s="9" t="str">
        <f>"HQSE "&amp;E19</f>
        <v xml:space="preserve">HQSE IMITATION DEGRÉ 1 </v>
      </c>
    </row>
    <row r="83" spans="1:6" ht="26" thickBot="1">
      <c r="A83" s="506"/>
      <c r="B83" s="7" t="str">
        <f>"HQSE "&amp;E20</f>
        <v xml:space="preserve">HQSE ADAPTATION DEGRÉ 2 </v>
      </c>
      <c r="E83" s="22" t="s">
        <v>18</v>
      </c>
      <c r="F83" s="502" t="s">
        <v>119</v>
      </c>
    </row>
    <row r="84" spans="1:6" ht="26" thickBot="1">
      <c r="A84" s="506"/>
      <c r="B84" s="9" t="str">
        <f>"HQSE "&amp;E21</f>
        <v>HQSE TRANSPOSITION DEGRÉ 3</v>
      </c>
      <c r="E84" s="22" t="s">
        <v>120</v>
      </c>
      <c r="F84" s="507"/>
    </row>
    <row r="85" spans="1:6" ht="26" thickBot="1">
      <c r="A85" s="506"/>
      <c r="B85" s="7" t="str">
        <f>"HQSE "&amp;E22</f>
        <v>HQSE AUTONOMIE DEGRÉ 4</v>
      </c>
      <c r="E85" s="22" t="s">
        <v>121</v>
      </c>
      <c r="F85" s="508"/>
    </row>
    <row r="86" spans="1:6" ht="21" thickBot="1">
      <c r="A86" s="511"/>
      <c r="B86" s="9" t="str">
        <f>E23</f>
        <v>NON ÉVALUÉ</v>
      </c>
      <c r="E86" s="19"/>
    </row>
    <row r="87" spans="1:6" ht="26" thickBot="1">
      <c r="E87" s="22" t="s">
        <v>18</v>
      </c>
      <c r="F87" s="502" t="s">
        <v>119</v>
      </c>
    </row>
    <row r="88" spans="1:6" ht="26" thickBot="1">
      <c r="A88" s="502" t="s">
        <v>122</v>
      </c>
      <c r="B88" s="20" t="s">
        <v>7</v>
      </c>
      <c r="E88" s="22" t="s">
        <v>123</v>
      </c>
      <c r="F88" s="517"/>
    </row>
    <row r="89" spans="1:6" ht="26" thickBot="1">
      <c r="A89" s="506"/>
      <c r="B89" s="20" t="s">
        <v>124</v>
      </c>
      <c r="E89" s="22" t="s">
        <v>120</v>
      </c>
      <c r="F89" s="517"/>
    </row>
    <row r="90" spans="1:6" ht="26" thickBot="1">
      <c r="A90" s="506"/>
      <c r="B90" s="20" t="s">
        <v>125</v>
      </c>
      <c r="E90" s="22" t="s">
        <v>121</v>
      </c>
      <c r="F90" s="518"/>
    </row>
    <row r="91" spans="1:6" ht="26" thickBot="1">
      <c r="A91" s="506"/>
      <c r="B91" s="20" t="s">
        <v>126</v>
      </c>
      <c r="E91" s="19"/>
    </row>
    <row r="92" spans="1:6" ht="26" thickBot="1">
      <c r="A92" s="506"/>
      <c r="B92" s="20" t="s">
        <v>127</v>
      </c>
    </row>
    <row r="93" spans="1:6" ht="26" thickBot="1">
      <c r="A93" s="506"/>
      <c r="B93" s="20" t="s">
        <v>128</v>
      </c>
      <c r="E93" s="22" t="s">
        <v>129</v>
      </c>
      <c r="F93" s="502" t="s">
        <v>130</v>
      </c>
    </row>
    <row r="94" spans="1:6" ht="26" thickBot="1">
      <c r="A94" s="506"/>
      <c r="B94" s="20" t="s">
        <v>131</v>
      </c>
      <c r="E94" s="22" t="s">
        <v>132</v>
      </c>
      <c r="F94" s="503"/>
    </row>
    <row r="95" spans="1:6" ht="26" thickBot="1">
      <c r="A95" s="511"/>
      <c r="B95" s="20" t="s">
        <v>133</v>
      </c>
    </row>
    <row r="96" spans="1:6" ht="18" thickBot="1">
      <c r="E96" s="16" t="s">
        <v>134</v>
      </c>
      <c r="F96" s="21" t="s">
        <v>135</v>
      </c>
    </row>
    <row r="97" spans="1:6" ht="26" thickBot="1">
      <c r="A97" s="502" t="s">
        <v>136</v>
      </c>
      <c r="B97" s="22" t="s">
        <v>7</v>
      </c>
      <c r="E97" s="17" t="s">
        <v>137</v>
      </c>
      <c r="F97" s="23"/>
    </row>
    <row r="98" spans="1:6" ht="26" thickBot="1">
      <c r="A98" s="506"/>
      <c r="B98" s="22" t="s">
        <v>512</v>
      </c>
      <c r="E98" s="17" t="s">
        <v>139</v>
      </c>
      <c r="F98" s="23"/>
    </row>
    <row r="99" spans="1:6" ht="26" thickBot="1">
      <c r="A99" s="506"/>
      <c r="B99" s="22" t="s">
        <v>140</v>
      </c>
      <c r="E99" s="17" t="s">
        <v>141</v>
      </c>
      <c r="F99" s="23"/>
    </row>
    <row r="100" spans="1:6" ht="26" thickBot="1">
      <c r="A100" s="506"/>
      <c r="B100" s="22" t="s">
        <v>9</v>
      </c>
      <c r="E100" s="17" t="s">
        <v>142</v>
      </c>
      <c r="F100" s="23"/>
    </row>
    <row r="101" spans="1:6" ht="26" thickBot="1">
      <c r="A101" s="506"/>
      <c r="B101" s="22" t="s">
        <v>508</v>
      </c>
      <c r="E101" s="18" t="s">
        <v>143</v>
      </c>
      <c r="F101" s="24"/>
    </row>
    <row r="102" spans="1:6" ht="26" thickBot="1">
      <c r="A102" s="506"/>
      <c r="B102" s="22" t="s">
        <v>509</v>
      </c>
    </row>
    <row r="103" spans="1:6" ht="26" thickBot="1">
      <c r="A103" s="506"/>
      <c r="B103" s="22" t="s">
        <v>510</v>
      </c>
      <c r="E103" s="13" t="s">
        <v>144</v>
      </c>
      <c r="F103" s="512" t="s">
        <v>145</v>
      </c>
    </row>
    <row r="104" spans="1:6" ht="26" thickBot="1">
      <c r="A104" s="506"/>
      <c r="B104" s="22" t="s">
        <v>511</v>
      </c>
      <c r="E104" s="15" t="s">
        <v>146</v>
      </c>
      <c r="F104" s="508"/>
    </row>
    <row r="105" spans="1:6" ht="26" thickBot="1">
      <c r="A105" s="506"/>
      <c r="B105" s="22" t="s">
        <v>504</v>
      </c>
      <c r="E105" s="3"/>
    </row>
    <row r="106" spans="1:6" ht="26" thickBot="1">
      <c r="A106" s="506"/>
      <c r="B106" s="22" t="s">
        <v>505</v>
      </c>
      <c r="E106" s="3"/>
    </row>
    <row r="107" spans="1:6" ht="26" thickBot="1">
      <c r="A107" s="506"/>
      <c r="B107" s="22" t="s">
        <v>513</v>
      </c>
      <c r="E107" s="3"/>
      <c r="F107" s="25"/>
    </row>
    <row r="108" spans="1:6" ht="26" thickBot="1">
      <c r="A108" s="511"/>
      <c r="B108" s="22" t="s">
        <v>514</v>
      </c>
      <c r="E108" s="13" t="s">
        <v>54</v>
      </c>
      <c r="F108" s="512" t="s">
        <v>147</v>
      </c>
    </row>
    <row r="109" spans="1:6" ht="18" thickBot="1">
      <c r="E109" s="14" t="s">
        <v>148</v>
      </c>
      <c r="F109" s="510"/>
    </row>
    <row r="110" spans="1:6" ht="26" thickBot="1">
      <c r="B110" s="37" t="s">
        <v>7</v>
      </c>
      <c r="E110" s="14" t="s">
        <v>150</v>
      </c>
      <c r="F110" s="510"/>
    </row>
    <row r="111" spans="1:6" ht="16.5" customHeight="1" thickBot="1">
      <c r="B111" s="37" t="s">
        <v>497</v>
      </c>
      <c r="E111" s="15" t="s">
        <v>151</v>
      </c>
      <c r="F111" s="508"/>
    </row>
    <row r="112" spans="1:6" ht="16.5" customHeight="1" thickBot="1">
      <c r="B112" s="37" t="s">
        <v>498</v>
      </c>
    </row>
    <row r="113" spans="1:6" ht="18.75" customHeight="1" thickBot="1">
      <c r="B113" s="37" t="s">
        <v>499</v>
      </c>
      <c r="E113" s="11" t="s">
        <v>54</v>
      </c>
      <c r="F113" s="509" t="s">
        <v>152</v>
      </c>
    </row>
    <row r="114" spans="1:6" ht="18.75" customHeight="1" thickBot="1">
      <c r="B114" s="37" t="s">
        <v>500</v>
      </c>
      <c r="E114" s="12" t="s">
        <v>153</v>
      </c>
      <c r="F114" s="507"/>
    </row>
    <row r="115" spans="1:6" ht="18.75" customHeight="1" thickBot="1">
      <c r="B115" s="37" t="s">
        <v>501</v>
      </c>
      <c r="E115" s="12" t="s">
        <v>154</v>
      </c>
      <c r="F115" s="507"/>
    </row>
    <row r="116" spans="1:6" ht="18.75" customHeight="1" thickBot="1">
      <c r="B116" s="37" t="s">
        <v>502</v>
      </c>
      <c r="E116" s="12" t="s">
        <v>155</v>
      </c>
      <c r="F116" s="507"/>
    </row>
    <row r="117" spans="1:6" ht="18.75" customHeight="1" thickBot="1">
      <c r="B117" s="37" t="s">
        <v>503</v>
      </c>
      <c r="E117" s="12" t="s">
        <v>156</v>
      </c>
      <c r="F117" s="507"/>
    </row>
    <row r="118" spans="1:6" ht="18.75" customHeight="1" thickBot="1">
      <c r="B118" s="37" t="s">
        <v>504</v>
      </c>
      <c r="E118" s="12" t="s">
        <v>157</v>
      </c>
      <c r="F118" s="507"/>
    </row>
    <row r="119" spans="1:6" ht="18.75" customHeight="1" thickBot="1">
      <c r="B119" s="37" t="s">
        <v>505</v>
      </c>
      <c r="E119" s="12" t="s">
        <v>158</v>
      </c>
      <c r="F119" s="507"/>
    </row>
    <row r="120" spans="1:6" ht="19.5" customHeight="1" thickBot="1">
      <c r="B120" s="37" t="s">
        <v>506</v>
      </c>
      <c r="E120" s="10" t="s">
        <v>159</v>
      </c>
      <c r="F120" s="508"/>
    </row>
    <row r="121" spans="1:6" ht="16.5" customHeight="1" thickBot="1">
      <c r="B121" s="37" t="s">
        <v>507</v>
      </c>
    </row>
    <row r="122" spans="1:6" ht="25" thickBot="1">
      <c r="B122" s="37"/>
      <c r="E122" s="11" t="s">
        <v>54</v>
      </c>
      <c r="F122" s="502" t="s">
        <v>160</v>
      </c>
    </row>
    <row r="123" spans="1:6" ht="25" thickBot="1">
      <c r="B123" s="37"/>
      <c r="E123" s="12" t="s">
        <v>161</v>
      </c>
      <c r="F123" s="510"/>
    </row>
    <row r="124" spans="1:6" ht="21" thickBot="1">
      <c r="E124" s="12" t="s">
        <v>162</v>
      </c>
      <c r="F124" s="510"/>
    </row>
    <row r="125" spans="1:6" ht="51" thickBot="1">
      <c r="A125" s="118" t="s">
        <v>515</v>
      </c>
      <c r="B125" s="22" t="s">
        <v>163</v>
      </c>
      <c r="E125" s="12" t="s">
        <v>164</v>
      </c>
      <c r="F125" s="510"/>
    </row>
    <row r="126" spans="1:6" ht="51" thickBot="1">
      <c r="B126" s="22" t="s">
        <v>165</v>
      </c>
      <c r="E126" s="12" t="s">
        <v>166</v>
      </c>
      <c r="F126" s="510"/>
    </row>
    <row r="127" spans="1:6" ht="51" thickBot="1">
      <c r="B127" s="22" t="s">
        <v>167</v>
      </c>
      <c r="E127" s="12" t="s">
        <v>168</v>
      </c>
      <c r="F127" s="510"/>
    </row>
    <row r="128" spans="1:6" ht="51" thickBot="1">
      <c r="B128" s="22" t="s">
        <v>169</v>
      </c>
      <c r="E128" s="12" t="s">
        <v>170</v>
      </c>
      <c r="F128" s="510"/>
    </row>
    <row r="129" spans="1:6" ht="26" thickBot="1">
      <c r="B129" s="22" t="s">
        <v>26</v>
      </c>
      <c r="E129" s="12" t="s">
        <v>171</v>
      </c>
      <c r="F129" s="510"/>
    </row>
    <row r="130" spans="1:6" ht="21" thickBot="1">
      <c r="E130" s="12" t="s">
        <v>172</v>
      </c>
      <c r="F130" s="510"/>
    </row>
    <row r="131" spans="1:6" ht="26" thickBot="1">
      <c r="B131" s="22" t="s">
        <v>109</v>
      </c>
      <c r="E131" s="12" t="s">
        <v>174</v>
      </c>
      <c r="F131" s="510"/>
    </row>
    <row r="132" spans="1:6" ht="26" thickBot="1">
      <c r="B132" s="22" t="s">
        <v>464</v>
      </c>
      <c r="E132" s="12" t="s">
        <v>175</v>
      </c>
      <c r="F132" s="510"/>
    </row>
    <row r="133" spans="1:6" ht="26" thickBot="1">
      <c r="B133" s="22" t="s">
        <v>465</v>
      </c>
      <c r="E133" s="12" t="s">
        <v>176</v>
      </c>
      <c r="F133" s="510"/>
    </row>
    <row r="134" spans="1:6" ht="21" thickBot="1">
      <c r="E134" s="12" t="s">
        <v>178</v>
      </c>
      <c r="F134" s="510"/>
    </row>
    <row r="135" spans="1:6" ht="51" thickBot="1">
      <c r="A135" s="118" t="s">
        <v>515</v>
      </c>
      <c r="B135" s="22" t="s">
        <v>177</v>
      </c>
      <c r="E135" s="12" t="s">
        <v>180</v>
      </c>
      <c r="F135" s="510"/>
    </row>
    <row r="136" spans="1:6" ht="51" thickBot="1">
      <c r="B136" s="22" t="s">
        <v>179</v>
      </c>
      <c r="E136" s="12" t="s">
        <v>182</v>
      </c>
      <c r="F136" s="510"/>
    </row>
    <row r="137" spans="1:6" ht="51" thickBot="1">
      <c r="B137" s="22" t="s">
        <v>181</v>
      </c>
      <c r="E137" s="12" t="s">
        <v>184</v>
      </c>
      <c r="F137" s="510"/>
    </row>
    <row r="138" spans="1:6" ht="51" thickBot="1">
      <c r="B138" s="22" t="s">
        <v>183</v>
      </c>
      <c r="E138" s="12" t="s">
        <v>185</v>
      </c>
      <c r="F138" s="510"/>
    </row>
    <row r="139" spans="1:6" ht="26" thickBot="1">
      <c r="B139" s="22" t="s">
        <v>26</v>
      </c>
      <c r="E139" s="12" t="s">
        <v>186</v>
      </c>
      <c r="F139" s="510"/>
    </row>
    <row r="140" spans="1:6" ht="21" thickBot="1">
      <c r="E140" s="12" t="s">
        <v>188</v>
      </c>
      <c r="F140" s="510"/>
    </row>
    <row r="141" spans="1:6" ht="51" thickBot="1">
      <c r="A141" s="118" t="s">
        <v>519</v>
      </c>
      <c r="B141" s="22" t="s">
        <v>187</v>
      </c>
      <c r="E141" s="12" t="s">
        <v>190</v>
      </c>
      <c r="F141" s="510"/>
    </row>
    <row r="142" spans="1:6" ht="51" thickBot="1">
      <c r="B142" s="22" t="s">
        <v>189</v>
      </c>
      <c r="E142" s="12" t="s">
        <v>192</v>
      </c>
      <c r="F142" s="510"/>
    </row>
    <row r="143" spans="1:6" ht="51" thickBot="1">
      <c r="B143" s="22" t="s">
        <v>191</v>
      </c>
      <c r="E143" s="10" t="s">
        <v>194</v>
      </c>
      <c r="F143" s="508"/>
    </row>
    <row r="144" spans="1:6" ht="51" thickBot="1">
      <c r="B144" s="22" t="s">
        <v>193</v>
      </c>
    </row>
    <row r="145" spans="1:6" ht="26" thickBot="1">
      <c r="B145" s="22" t="s">
        <v>26</v>
      </c>
      <c r="E145" s="13" t="s">
        <v>195</v>
      </c>
      <c r="F145" s="502" t="s">
        <v>196</v>
      </c>
    </row>
    <row r="146" spans="1:6" ht="18" thickBot="1">
      <c r="E146" s="14" t="s">
        <v>198</v>
      </c>
      <c r="F146" s="510"/>
    </row>
    <row r="147" spans="1:6" ht="51" thickBot="1">
      <c r="A147" s="118" t="s">
        <v>520</v>
      </c>
      <c r="B147" s="22" t="s">
        <v>197</v>
      </c>
      <c r="E147" s="14" t="s">
        <v>200</v>
      </c>
      <c r="F147" s="510"/>
    </row>
    <row r="148" spans="1:6" ht="51" thickBot="1">
      <c r="B148" s="22" t="s">
        <v>199</v>
      </c>
      <c r="E148" s="15" t="s">
        <v>202</v>
      </c>
      <c r="F148" s="508"/>
    </row>
    <row r="149" spans="1:6" ht="76" thickBot="1">
      <c r="B149" s="22" t="s">
        <v>201</v>
      </c>
    </row>
    <row r="150" spans="1:6" ht="51" thickBot="1">
      <c r="B150" s="22" t="s">
        <v>203</v>
      </c>
      <c r="E150" s="22" t="s">
        <v>204</v>
      </c>
      <c r="F150" s="502" t="s">
        <v>205</v>
      </c>
    </row>
    <row r="151" spans="1:6" ht="26" thickBot="1">
      <c r="B151" s="22" t="s">
        <v>26</v>
      </c>
      <c r="E151" s="22" t="s">
        <v>206</v>
      </c>
      <c r="F151" s="510"/>
    </row>
    <row r="152" spans="1:6" ht="26" thickBot="1">
      <c r="E152" s="22" t="s">
        <v>208</v>
      </c>
      <c r="F152" s="510"/>
    </row>
    <row r="153" spans="1:6" ht="51" thickBot="1">
      <c r="A153" s="118" t="s">
        <v>516</v>
      </c>
      <c r="B153" s="22" t="s">
        <v>207</v>
      </c>
      <c r="E153" s="22" t="s">
        <v>210</v>
      </c>
      <c r="F153" s="510"/>
    </row>
    <row r="154" spans="1:6" ht="51" thickBot="1">
      <c r="B154" s="22" t="s">
        <v>209</v>
      </c>
      <c r="E154" s="22" t="s">
        <v>212</v>
      </c>
      <c r="F154" s="510"/>
    </row>
    <row r="155" spans="1:6" ht="51" thickBot="1">
      <c r="B155" s="22" t="s">
        <v>211</v>
      </c>
      <c r="E155" s="22" t="s">
        <v>104</v>
      </c>
      <c r="F155" s="510"/>
    </row>
    <row r="156" spans="1:6" ht="51" thickBot="1">
      <c r="B156" s="22" t="s">
        <v>213</v>
      </c>
      <c r="E156" s="22" t="s">
        <v>214</v>
      </c>
      <c r="F156" s="510"/>
    </row>
    <row r="157" spans="1:6" ht="26" thickBot="1">
      <c r="B157" s="22" t="s">
        <v>26</v>
      </c>
      <c r="E157" s="22" t="s">
        <v>215</v>
      </c>
      <c r="F157" s="508"/>
    </row>
    <row r="158" spans="1:6" ht="17" thickBot="1"/>
    <row r="159" spans="1:6" ht="51" thickBot="1">
      <c r="A159" s="118" t="s">
        <v>517</v>
      </c>
      <c r="B159" s="22" t="s">
        <v>216</v>
      </c>
      <c r="E159" s="26" t="s">
        <v>218</v>
      </c>
      <c r="F159" s="502" t="s">
        <v>219</v>
      </c>
    </row>
    <row r="160" spans="1:6" ht="51" thickBot="1">
      <c r="B160" s="22" t="s">
        <v>217</v>
      </c>
      <c r="E160" s="27" t="s">
        <v>221</v>
      </c>
      <c r="F160" s="506"/>
    </row>
    <row r="161" spans="1:6" ht="51" thickBot="1">
      <c r="B161" s="22" t="s">
        <v>220</v>
      </c>
      <c r="E161" s="28" t="s">
        <v>223</v>
      </c>
      <c r="F161" s="511"/>
    </row>
    <row r="162" spans="1:6" ht="51" thickBot="1">
      <c r="B162" s="22" t="s">
        <v>222</v>
      </c>
    </row>
    <row r="163" spans="1:6" ht="26" thickBot="1">
      <c r="B163" s="22" t="s">
        <v>26</v>
      </c>
      <c r="E163" s="26" t="s">
        <v>224</v>
      </c>
      <c r="F163" s="502" t="s">
        <v>225</v>
      </c>
    </row>
    <row r="164" spans="1:6" ht="18" thickBot="1">
      <c r="E164" s="27" t="s">
        <v>227</v>
      </c>
      <c r="F164" s="510"/>
    </row>
    <row r="165" spans="1:6" ht="76" thickBot="1">
      <c r="A165" s="118" t="s">
        <v>521</v>
      </c>
      <c r="B165" s="22" t="s">
        <v>226</v>
      </c>
      <c r="E165" s="27" t="s">
        <v>229</v>
      </c>
      <c r="F165" s="510"/>
    </row>
    <row r="166" spans="1:6" ht="76" thickBot="1">
      <c r="B166" s="22" t="s">
        <v>228</v>
      </c>
      <c r="E166" s="28" t="s">
        <v>231</v>
      </c>
      <c r="F166" s="508"/>
    </row>
    <row r="167" spans="1:6" ht="76" thickBot="1">
      <c r="B167" s="22" t="s">
        <v>230</v>
      </c>
    </row>
    <row r="168" spans="1:6" ht="51" thickBot="1">
      <c r="B168" s="22" t="s">
        <v>232</v>
      </c>
      <c r="E168" s="34" t="s">
        <v>233</v>
      </c>
      <c r="F168" s="502" t="s">
        <v>234</v>
      </c>
    </row>
    <row r="169" spans="1:6" ht="26" thickBot="1">
      <c r="B169" s="22" t="s">
        <v>26</v>
      </c>
      <c r="E169" s="35" t="s">
        <v>235</v>
      </c>
      <c r="F169" s="504"/>
    </row>
    <row r="170" spans="1:6" ht="21" thickBot="1">
      <c r="E170" s="35" t="s">
        <v>237</v>
      </c>
      <c r="F170" s="504"/>
    </row>
    <row r="171" spans="1:6" ht="76" thickBot="1">
      <c r="A171" s="118" t="s">
        <v>518</v>
      </c>
      <c r="B171" s="22" t="s">
        <v>236</v>
      </c>
      <c r="E171" s="35" t="s">
        <v>239</v>
      </c>
      <c r="F171" s="504"/>
    </row>
    <row r="172" spans="1:6" ht="76" thickBot="1">
      <c r="B172" s="22" t="s">
        <v>238</v>
      </c>
      <c r="E172" s="36" t="s">
        <v>231</v>
      </c>
      <c r="F172" s="505"/>
    </row>
    <row r="173" spans="1:6" ht="76" thickBot="1">
      <c r="B173" s="22" t="s">
        <v>240</v>
      </c>
    </row>
    <row r="174" spans="1:6" ht="76" thickBot="1">
      <c r="B174" s="22" t="s">
        <v>241</v>
      </c>
      <c r="E174" s="29" t="s">
        <v>242</v>
      </c>
      <c r="F174" s="502" t="s">
        <v>243</v>
      </c>
    </row>
    <row r="175" spans="1:6" ht="26" thickBot="1">
      <c r="B175" s="22" t="s">
        <v>26</v>
      </c>
      <c r="E175" s="30" t="s">
        <v>244</v>
      </c>
      <c r="F175" s="504"/>
    </row>
    <row r="176" spans="1:6" ht="21" thickBot="1">
      <c r="E176" s="30" t="s">
        <v>246</v>
      </c>
      <c r="F176" s="504"/>
    </row>
    <row r="177" spans="1:6" ht="51" thickBot="1">
      <c r="A177" s="118" t="s">
        <v>522</v>
      </c>
      <c r="B177" s="22" t="s">
        <v>245</v>
      </c>
      <c r="E177" s="30" t="s">
        <v>248</v>
      </c>
      <c r="F177" s="504"/>
    </row>
    <row r="178" spans="1:6" ht="51" thickBot="1">
      <c r="B178" s="22" t="s">
        <v>247</v>
      </c>
      <c r="E178" s="31" t="s">
        <v>18</v>
      </c>
      <c r="F178" s="505"/>
    </row>
    <row r="179" spans="1:6" ht="76" thickBot="1">
      <c r="B179" s="22" t="s">
        <v>249</v>
      </c>
    </row>
    <row r="180" spans="1:6" ht="51" thickBot="1">
      <c r="B180" s="22" t="s">
        <v>250</v>
      </c>
      <c r="E180" s="16" t="s">
        <v>18</v>
      </c>
      <c r="F180" s="502" t="s">
        <v>251</v>
      </c>
    </row>
    <row r="181" spans="1:6" ht="26" thickBot="1">
      <c r="B181" s="22" t="s">
        <v>26</v>
      </c>
      <c r="E181" s="17" t="s">
        <v>252</v>
      </c>
      <c r="F181" s="506"/>
    </row>
    <row r="182" spans="1:6" ht="18" thickBot="1">
      <c r="E182" s="17" t="s">
        <v>120</v>
      </c>
      <c r="F182" s="507"/>
    </row>
    <row r="183" spans="1:6" ht="51" thickBot="1">
      <c r="A183" s="118" t="s">
        <v>523</v>
      </c>
      <c r="B183" s="22" t="s">
        <v>253</v>
      </c>
      <c r="E183" s="18" t="s">
        <v>121</v>
      </c>
      <c r="F183" s="508"/>
    </row>
    <row r="184" spans="1:6" ht="76" thickBot="1">
      <c r="B184" s="22" t="s">
        <v>254</v>
      </c>
    </row>
    <row r="185" spans="1:6" ht="51" thickBot="1">
      <c r="B185" s="22" t="s">
        <v>255</v>
      </c>
      <c r="E185" s="22" t="s">
        <v>375</v>
      </c>
    </row>
    <row r="186" spans="1:6" ht="51" thickBot="1">
      <c r="B186" s="22" t="s">
        <v>256</v>
      </c>
      <c r="E186" s="22" t="s">
        <v>376</v>
      </c>
    </row>
    <row r="187" spans="1:6" ht="26" thickBot="1">
      <c r="B187" s="32" t="s">
        <v>26</v>
      </c>
      <c r="E187" s="22" t="s">
        <v>432</v>
      </c>
    </row>
    <row r="188" spans="1:6" ht="25" thickBot="1">
      <c r="E188" s="22"/>
    </row>
    <row r="189" spans="1:6" ht="51" thickBot="1">
      <c r="B189" s="22" t="s">
        <v>258</v>
      </c>
      <c r="E189" s="22" t="s">
        <v>489</v>
      </c>
    </row>
    <row r="190" spans="1:6" ht="76" thickBot="1">
      <c r="B190" s="22" t="s">
        <v>259</v>
      </c>
    </row>
    <row r="191" spans="1:6" ht="51" thickBot="1">
      <c r="B191" s="22" t="s">
        <v>261</v>
      </c>
      <c r="E191" s="2" t="s">
        <v>260</v>
      </c>
    </row>
    <row r="192" spans="1:6" ht="51" thickBot="1">
      <c r="B192" s="22" t="s">
        <v>263</v>
      </c>
      <c r="E192" s="2" t="s">
        <v>262</v>
      </c>
    </row>
    <row r="193" spans="1:5" ht="26" thickBot="1">
      <c r="B193" s="22" t="s">
        <v>26</v>
      </c>
      <c r="E193" s="2" t="s">
        <v>490</v>
      </c>
    </row>
    <row r="194" spans="1:5" ht="18" thickBot="1">
      <c r="E194" s="2" t="s">
        <v>491</v>
      </c>
    </row>
    <row r="195" spans="1:5" ht="51" thickBot="1">
      <c r="A195" s="118" t="s">
        <v>524</v>
      </c>
      <c r="B195" s="22" t="s">
        <v>264</v>
      </c>
    </row>
    <row r="196" spans="1:5" ht="76" thickBot="1">
      <c r="B196" s="22" t="s">
        <v>265</v>
      </c>
      <c r="E196" s="2" t="s">
        <v>378</v>
      </c>
    </row>
    <row r="197" spans="1:5" ht="51" thickBot="1">
      <c r="B197" s="22" t="s">
        <v>266</v>
      </c>
      <c r="E197" s="2" t="s">
        <v>379</v>
      </c>
    </row>
    <row r="198" spans="1:5" ht="51" thickBot="1">
      <c r="B198" s="22" t="s">
        <v>267</v>
      </c>
      <c r="E198" s="2" t="s">
        <v>482</v>
      </c>
    </row>
    <row r="199" spans="1:5" ht="26" thickBot="1">
      <c r="B199" s="22" t="s">
        <v>26</v>
      </c>
      <c r="E199" s="2" t="s">
        <v>18</v>
      </c>
    </row>
    <row r="200" spans="1:5" ht="17" thickBot="1"/>
    <row r="201" spans="1:5" ht="76" thickBot="1">
      <c r="A201" s="118" t="s">
        <v>525</v>
      </c>
      <c r="B201" s="22" t="s">
        <v>268</v>
      </c>
    </row>
    <row r="202" spans="1:5" ht="51" thickBot="1">
      <c r="B202" s="22" t="s">
        <v>269</v>
      </c>
    </row>
    <row r="203" spans="1:5" ht="51" thickBot="1">
      <c r="B203" s="22" t="s">
        <v>270</v>
      </c>
    </row>
    <row r="204" spans="1:5" ht="76" thickBot="1">
      <c r="B204" s="22" t="s">
        <v>271</v>
      </c>
    </row>
    <row r="205" spans="1:5" ht="26" thickBot="1">
      <c r="B205" s="22" t="s">
        <v>26</v>
      </c>
    </row>
    <row r="206" spans="1:5" ht="17" thickBot="1"/>
    <row r="207" spans="1:5" ht="51" thickBot="1">
      <c r="B207" s="42" t="s">
        <v>163</v>
      </c>
    </row>
    <row r="208" spans="1:5" ht="51" thickBot="1">
      <c r="B208" s="42" t="s">
        <v>165</v>
      </c>
    </row>
    <row r="209" spans="2:2" ht="51" thickBot="1">
      <c r="B209" s="42" t="s">
        <v>167</v>
      </c>
    </row>
    <row r="210" spans="2:2" ht="51" thickBot="1">
      <c r="B210" s="42" t="s">
        <v>169</v>
      </c>
    </row>
    <row r="211" spans="2:2" ht="26" thickBot="1">
      <c r="B211" s="42" t="s">
        <v>26</v>
      </c>
    </row>
    <row r="212" spans="2:2" ht="17" thickBot="1">
      <c r="B212" s="1"/>
    </row>
    <row r="213" spans="2:2" ht="51" thickBot="1">
      <c r="B213" s="42" t="s">
        <v>177</v>
      </c>
    </row>
    <row r="214" spans="2:2" ht="51" thickBot="1">
      <c r="B214" s="42" t="s">
        <v>179</v>
      </c>
    </row>
    <row r="215" spans="2:2" ht="51" thickBot="1">
      <c r="B215" s="42" t="s">
        <v>181</v>
      </c>
    </row>
    <row r="216" spans="2:2" ht="51" thickBot="1">
      <c r="B216" s="42" t="s">
        <v>183</v>
      </c>
    </row>
    <row r="217" spans="2:2" ht="26" thickBot="1">
      <c r="B217" s="42" t="s">
        <v>26</v>
      </c>
    </row>
    <row r="218" spans="2:2" ht="17" thickBot="1">
      <c r="B218" s="1"/>
    </row>
    <row r="219" spans="2:2" ht="51" thickBot="1">
      <c r="B219" s="42" t="s">
        <v>258</v>
      </c>
    </row>
    <row r="220" spans="2:2" ht="76" thickBot="1">
      <c r="B220" s="42" t="s">
        <v>259</v>
      </c>
    </row>
    <row r="221" spans="2:2" ht="51" thickBot="1">
      <c r="B221" s="42" t="s">
        <v>261</v>
      </c>
    </row>
    <row r="222" spans="2:2" ht="51" thickBot="1">
      <c r="B222" s="42" t="s">
        <v>263</v>
      </c>
    </row>
    <row r="223" spans="2:2" ht="26" thickBot="1">
      <c r="B223" s="42" t="s">
        <v>26</v>
      </c>
    </row>
    <row r="224" spans="2:2" ht="17" thickBot="1">
      <c r="B224" s="1"/>
    </row>
    <row r="225" spans="2:2" ht="51" thickBot="1">
      <c r="B225" s="42" t="s">
        <v>264</v>
      </c>
    </row>
    <row r="226" spans="2:2" ht="76" thickBot="1">
      <c r="B226" s="42" t="s">
        <v>265</v>
      </c>
    </row>
    <row r="227" spans="2:2" ht="51" thickBot="1">
      <c r="B227" s="42" t="s">
        <v>266</v>
      </c>
    </row>
    <row r="228" spans="2:2" ht="51" thickBot="1">
      <c r="B228" s="42" t="s">
        <v>267</v>
      </c>
    </row>
    <row r="229" spans="2:2" ht="26" thickBot="1">
      <c r="B229" s="42" t="s">
        <v>26</v>
      </c>
    </row>
    <row r="230" spans="2:2" ht="17" thickBot="1">
      <c r="B230" s="1"/>
    </row>
    <row r="231" spans="2:2" ht="76" thickBot="1">
      <c r="B231" s="42" t="s">
        <v>236</v>
      </c>
    </row>
    <row r="232" spans="2:2" ht="76" thickBot="1">
      <c r="B232" s="42" t="s">
        <v>238</v>
      </c>
    </row>
    <row r="233" spans="2:2" ht="76" thickBot="1">
      <c r="B233" s="42" t="s">
        <v>240</v>
      </c>
    </row>
    <row r="234" spans="2:2" ht="76" thickBot="1">
      <c r="B234" s="42" t="s">
        <v>241</v>
      </c>
    </row>
    <row r="235" spans="2:2" ht="26" thickBot="1">
      <c r="B235" s="42" t="s">
        <v>26</v>
      </c>
    </row>
    <row r="236" spans="2:2" ht="17" thickBot="1">
      <c r="B236" s="1"/>
    </row>
    <row r="237" spans="2:2" ht="51" thickBot="1">
      <c r="B237" s="42" t="s">
        <v>245</v>
      </c>
    </row>
    <row r="238" spans="2:2" ht="51" thickBot="1">
      <c r="B238" s="42" t="s">
        <v>247</v>
      </c>
    </row>
    <row r="239" spans="2:2" ht="76" thickBot="1">
      <c r="B239" s="42" t="s">
        <v>249</v>
      </c>
    </row>
    <row r="240" spans="2:2" ht="51" thickBot="1">
      <c r="B240" s="42" t="s">
        <v>250</v>
      </c>
    </row>
    <row r="241" spans="2:2" ht="26" thickBot="1">
      <c r="B241" s="42" t="s">
        <v>26</v>
      </c>
    </row>
    <row r="242" spans="2:2" ht="17" thickBot="1">
      <c r="B242" s="1"/>
    </row>
    <row r="243" spans="2:2" ht="41" thickBot="1">
      <c r="B243" s="43" t="s">
        <v>416</v>
      </c>
    </row>
    <row r="244" spans="2:2" ht="41" thickBot="1">
      <c r="B244" s="43" t="s">
        <v>417</v>
      </c>
    </row>
    <row r="245" spans="2:2" ht="41" thickBot="1">
      <c r="B245" s="43" t="s">
        <v>418</v>
      </c>
    </row>
    <row r="246" spans="2:2" ht="41" thickBot="1">
      <c r="B246" s="43" t="s">
        <v>419</v>
      </c>
    </row>
    <row r="247" spans="2:2" ht="21" thickBot="1">
      <c r="B247" s="43" t="s">
        <v>26</v>
      </c>
    </row>
    <row r="248" spans="2:2" ht="17" thickBot="1">
      <c r="B248" s="1"/>
    </row>
    <row r="249" spans="2:2" ht="41" thickBot="1">
      <c r="B249" s="43" t="s">
        <v>420</v>
      </c>
    </row>
    <row r="250" spans="2:2" ht="41" thickBot="1">
      <c r="B250" s="43" t="s">
        <v>421</v>
      </c>
    </row>
    <row r="251" spans="2:2" ht="41" thickBot="1">
      <c r="B251" s="43" t="s">
        <v>422</v>
      </c>
    </row>
    <row r="252" spans="2:2" ht="41" thickBot="1">
      <c r="B252" s="43" t="s">
        <v>423</v>
      </c>
    </row>
    <row r="253" spans="2:2" ht="21" thickBot="1">
      <c r="B253" s="43" t="s">
        <v>26</v>
      </c>
    </row>
    <row r="254" spans="2:2" ht="17" thickBot="1">
      <c r="B254" s="1"/>
    </row>
    <row r="255" spans="2:2" ht="41" thickBot="1">
      <c r="B255" s="43" t="s">
        <v>430</v>
      </c>
    </row>
    <row r="256" spans="2:2" ht="41" thickBot="1">
      <c r="B256" s="43" t="s">
        <v>431</v>
      </c>
    </row>
    <row r="257" spans="2:2" ht="41" thickBot="1">
      <c r="B257" s="43" t="s">
        <v>424</v>
      </c>
    </row>
    <row r="258" spans="2:2" ht="41" thickBot="1">
      <c r="B258" s="43" t="s">
        <v>429</v>
      </c>
    </row>
    <row r="259" spans="2:2" ht="21" thickBot="1">
      <c r="B259" s="43" t="s">
        <v>26</v>
      </c>
    </row>
    <row r="260" spans="2:2" ht="17" thickBot="1">
      <c r="B260" s="1"/>
    </row>
    <row r="261" spans="2:2" ht="41" thickBot="1">
      <c r="B261" s="43" t="s">
        <v>425</v>
      </c>
    </row>
    <row r="262" spans="2:2" ht="41" thickBot="1">
      <c r="B262" s="43" t="s">
        <v>426</v>
      </c>
    </row>
    <row r="263" spans="2:2" ht="41" thickBot="1">
      <c r="B263" s="43" t="s">
        <v>427</v>
      </c>
    </row>
    <row r="264" spans="2:2" ht="41" thickBot="1">
      <c r="B264" s="43" t="s">
        <v>428</v>
      </c>
    </row>
    <row r="265" spans="2:2" ht="21" thickBot="1">
      <c r="B265" s="43" t="s">
        <v>26</v>
      </c>
    </row>
  </sheetData>
  <mergeCells count="43">
    <mergeCell ref="A25:A28"/>
    <mergeCell ref="F25:F28"/>
    <mergeCell ref="A1:A5"/>
    <mergeCell ref="A7:A11"/>
    <mergeCell ref="A13:A17"/>
    <mergeCell ref="A19:A23"/>
    <mergeCell ref="F19:F23"/>
    <mergeCell ref="A30:A33"/>
    <mergeCell ref="F30:F36"/>
    <mergeCell ref="A35:A38"/>
    <mergeCell ref="F38:F48"/>
    <mergeCell ref="A40:A44"/>
    <mergeCell ref="A46:A50"/>
    <mergeCell ref="F50:F58"/>
    <mergeCell ref="A52:A53"/>
    <mergeCell ref="A55:A56"/>
    <mergeCell ref="A58:A59"/>
    <mergeCell ref="A97:A108"/>
    <mergeCell ref="F103:F104"/>
    <mergeCell ref="F108:F111"/>
    <mergeCell ref="F60:F63"/>
    <mergeCell ref="A61:A62"/>
    <mergeCell ref="A64:A68"/>
    <mergeCell ref="F65:F68"/>
    <mergeCell ref="A70:A74"/>
    <mergeCell ref="F70:F72"/>
    <mergeCell ref="F74:F76"/>
    <mergeCell ref="A76:A80"/>
    <mergeCell ref="F78:F81"/>
    <mergeCell ref="A82:A86"/>
    <mergeCell ref="F83:F85"/>
    <mergeCell ref="F87:F90"/>
    <mergeCell ref="A88:A95"/>
    <mergeCell ref="F93:F94"/>
    <mergeCell ref="F168:F172"/>
    <mergeCell ref="F174:F178"/>
    <mergeCell ref="F180:F183"/>
    <mergeCell ref="F113:F120"/>
    <mergeCell ref="F122:F143"/>
    <mergeCell ref="F145:F148"/>
    <mergeCell ref="F150:F157"/>
    <mergeCell ref="F159:F161"/>
    <mergeCell ref="F163:F166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5AA38-F3AC-0845-A542-EB5C327B4936}">
  <sheetPr>
    <pageSetUpPr fitToPage="1"/>
  </sheetPr>
  <dimension ref="A1:BC70"/>
  <sheetViews>
    <sheetView topLeftCell="A13" zoomScale="80" zoomScaleNormal="80" workbookViewId="0">
      <selection sqref="A1:B4"/>
    </sheetView>
  </sheetViews>
  <sheetFormatPr baseColWidth="10" defaultColWidth="10.6640625" defaultRowHeight="16"/>
  <cols>
    <col min="1" max="6" width="18.6640625" style="2" customWidth="1"/>
    <col min="7" max="7" width="16" style="2" customWidth="1"/>
    <col min="8" max="8" width="19.6640625" style="2" customWidth="1"/>
    <col min="9" max="11" width="18.6640625" style="2" customWidth="1"/>
    <col min="12" max="12" width="22" style="2" customWidth="1"/>
    <col min="13" max="13" width="18.6640625" style="2" customWidth="1"/>
    <col min="14" max="14" width="23.6640625" style="2" customWidth="1"/>
    <col min="15" max="15" width="19.6640625" style="2" customWidth="1"/>
    <col min="16" max="19" width="10.6640625" style="1"/>
    <col min="20" max="16384" width="10.6640625" style="2"/>
  </cols>
  <sheetData>
    <row r="1" spans="1:55" ht="42" customHeight="1" thickBot="1">
      <c r="A1" s="267" t="s">
        <v>449</v>
      </c>
      <c r="B1" s="268"/>
      <c r="C1" s="220" t="s">
        <v>295</v>
      </c>
      <c r="D1" s="273"/>
      <c r="E1" s="274"/>
      <c r="F1" s="275" t="s">
        <v>443</v>
      </c>
      <c r="G1" s="276"/>
      <c r="H1" s="277" t="s">
        <v>0</v>
      </c>
      <c r="I1" s="278"/>
      <c r="J1" s="279"/>
      <c r="K1" s="251" t="s">
        <v>296</v>
      </c>
      <c r="L1" s="252"/>
      <c r="M1" s="252"/>
      <c r="N1" s="252"/>
      <c r="O1" s="253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s="4" customFormat="1" ht="42" customHeight="1">
      <c r="A2" s="269"/>
      <c r="B2" s="270"/>
      <c r="C2" s="254"/>
      <c r="D2" s="255"/>
      <c r="E2" s="256"/>
      <c r="F2" s="260" t="s">
        <v>444</v>
      </c>
      <c r="G2" s="262"/>
      <c r="H2" s="260" t="s">
        <v>3</v>
      </c>
      <c r="I2" s="261"/>
      <c r="J2" s="262"/>
      <c r="K2" s="290" t="s">
        <v>444</v>
      </c>
      <c r="L2" s="291"/>
      <c r="M2" s="260" t="s">
        <v>297</v>
      </c>
      <c r="N2" s="191"/>
      <c r="O2" s="92" t="s">
        <v>448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5" s="4" customFormat="1" ht="42" customHeight="1">
      <c r="A3" s="269"/>
      <c r="B3" s="270"/>
      <c r="C3" s="257"/>
      <c r="D3" s="127"/>
      <c r="E3" s="235"/>
      <c r="F3" s="232"/>
      <c r="G3" s="219"/>
      <c r="H3" s="232"/>
      <c r="I3" s="263"/>
      <c r="J3" s="219"/>
      <c r="K3" s="246"/>
      <c r="L3" s="219"/>
      <c r="M3" s="246"/>
      <c r="N3" s="129"/>
      <c r="O3" s="258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5" ht="42" customHeight="1" thickBot="1">
      <c r="A4" s="271"/>
      <c r="B4" s="272"/>
      <c r="C4" s="257"/>
      <c r="D4" s="127"/>
      <c r="E4" s="235"/>
      <c r="F4" s="233"/>
      <c r="G4" s="225"/>
      <c r="H4" s="233"/>
      <c r="I4" s="264"/>
      <c r="J4" s="225"/>
      <c r="K4" s="247"/>
      <c r="L4" s="225"/>
      <c r="M4" s="247"/>
      <c r="N4" s="224"/>
      <c r="O4" s="259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5" ht="46.25" customHeight="1" thickBot="1">
      <c r="A5" s="143" t="s">
        <v>433</v>
      </c>
      <c r="B5" s="144"/>
      <c r="C5" s="289"/>
      <c r="D5" s="214"/>
      <c r="E5" s="237"/>
      <c r="F5" s="292"/>
      <c r="G5" s="255"/>
      <c r="H5" s="255"/>
      <c r="I5" s="255"/>
      <c r="J5" s="255"/>
      <c r="K5" s="256"/>
      <c r="L5" s="56" t="s">
        <v>447</v>
      </c>
      <c r="M5" s="57"/>
      <c r="N5" s="56" t="s">
        <v>445</v>
      </c>
      <c r="O5" s="57"/>
    </row>
    <row r="6" spans="1:55" ht="40.25" customHeight="1" thickBot="1">
      <c r="A6" s="293" t="s">
        <v>299</v>
      </c>
      <c r="B6" s="293"/>
      <c r="C6" s="294"/>
      <c r="D6" s="294"/>
      <c r="E6" s="294"/>
      <c r="F6" s="293"/>
      <c r="G6" s="295"/>
      <c r="H6" s="295"/>
      <c r="I6" s="295"/>
      <c r="J6" s="295"/>
      <c r="K6" s="295"/>
      <c r="L6" s="295"/>
      <c r="M6" s="295"/>
      <c r="N6" s="295"/>
      <c r="O6" s="29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30" customHeight="1" thickBot="1">
      <c r="A7" s="280" t="s">
        <v>439</v>
      </c>
      <c r="B7" s="186"/>
      <c r="C7" s="186"/>
      <c r="D7" s="186"/>
      <c r="E7" s="186"/>
      <c r="F7" s="186"/>
      <c r="G7" s="288"/>
      <c r="H7" s="280" t="s">
        <v>300</v>
      </c>
      <c r="I7" s="186"/>
      <c r="J7" s="186"/>
      <c r="K7" s="186"/>
      <c r="L7" s="186"/>
      <c r="M7" s="297" t="s">
        <v>301</v>
      </c>
      <c r="N7" s="186"/>
      <c r="O7" s="288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s="4" customFormat="1" ht="75">
      <c r="A8" s="68" t="s">
        <v>302</v>
      </c>
      <c r="B8" s="69" t="s">
        <v>437</v>
      </c>
      <c r="C8" s="69" t="s">
        <v>303</v>
      </c>
      <c r="D8" s="69" t="s">
        <v>451</v>
      </c>
      <c r="E8" s="69" t="s">
        <v>304</v>
      </c>
      <c r="F8" s="69" t="s">
        <v>305</v>
      </c>
      <c r="G8" s="70" t="s">
        <v>306</v>
      </c>
      <c r="H8" s="71" t="s">
        <v>307</v>
      </c>
      <c r="I8" s="72" t="s">
        <v>308</v>
      </c>
      <c r="J8" s="72" t="s">
        <v>309</v>
      </c>
      <c r="K8" s="72" t="s">
        <v>440</v>
      </c>
      <c r="L8" s="73" t="s">
        <v>442</v>
      </c>
      <c r="M8" s="68" t="s">
        <v>438</v>
      </c>
      <c r="N8" s="69" t="s">
        <v>441</v>
      </c>
      <c r="O8" s="74" t="s">
        <v>310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ht="49.25" customHeight="1" thickBot="1">
      <c r="A9" s="50" t="s">
        <v>120</v>
      </c>
      <c r="B9" s="59" t="s">
        <v>18</v>
      </c>
      <c r="C9" s="59" t="s">
        <v>18</v>
      </c>
      <c r="D9" s="59" t="s">
        <v>18</v>
      </c>
      <c r="E9" s="59" t="s">
        <v>18</v>
      </c>
      <c r="F9" s="59" t="s">
        <v>18</v>
      </c>
      <c r="G9" s="61" t="s">
        <v>18</v>
      </c>
      <c r="H9" s="50" t="s">
        <v>120</v>
      </c>
      <c r="I9" s="59" t="s">
        <v>18</v>
      </c>
      <c r="J9" s="59" t="s">
        <v>121</v>
      </c>
      <c r="K9" s="59" t="s">
        <v>121</v>
      </c>
      <c r="L9" s="61" t="s">
        <v>121</v>
      </c>
      <c r="M9" s="50" t="s">
        <v>120</v>
      </c>
      <c r="N9" s="59" t="s">
        <v>18</v>
      </c>
      <c r="O9" s="60" t="s">
        <v>18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>
      <c r="A10" s="250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</row>
    <row r="11" spans="1:55" s="6" customFormat="1" ht="40.25" customHeight="1">
      <c r="A11" s="230" t="s">
        <v>453</v>
      </c>
      <c r="B11" s="231"/>
      <c r="C11" s="231"/>
      <c r="D11" s="231"/>
      <c r="E11" s="231"/>
      <c r="F11" s="231"/>
      <c r="G11" s="231"/>
      <c r="H11" s="124"/>
      <c r="I11" s="238" t="s">
        <v>452</v>
      </c>
      <c r="J11" s="239"/>
      <c r="K11" s="239"/>
      <c r="L11" s="239"/>
      <c r="M11" s="239"/>
      <c r="N11" s="239"/>
      <c r="O11" s="239"/>
      <c r="P11" s="5"/>
      <c r="Q11" s="5"/>
      <c r="R11" s="5"/>
      <c r="S11" s="5"/>
    </row>
    <row r="12" spans="1:55" s="6" customFormat="1" ht="50" customHeight="1">
      <c r="A12" s="240" t="s">
        <v>311</v>
      </c>
      <c r="B12" s="241"/>
      <c r="C12" s="241"/>
      <c r="D12" s="241"/>
      <c r="E12" s="241"/>
      <c r="F12" s="241"/>
      <c r="G12" s="242"/>
      <c r="H12" s="66" t="s">
        <v>120</v>
      </c>
      <c r="I12" s="248" t="s">
        <v>340</v>
      </c>
      <c r="J12" s="249"/>
      <c r="K12" s="249"/>
      <c r="L12" s="249"/>
      <c r="M12" s="249"/>
      <c r="N12" s="242"/>
      <c r="O12" s="62" t="s">
        <v>120</v>
      </c>
      <c r="P12" s="5"/>
      <c r="Q12" s="5"/>
      <c r="R12" s="5"/>
      <c r="S12" s="5"/>
    </row>
    <row r="13" spans="1:55" s="6" customFormat="1" ht="50" customHeight="1">
      <c r="A13" s="240" t="s">
        <v>313</v>
      </c>
      <c r="B13" s="241"/>
      <c r="C13" s="241"/>
      <c r="D13" s="241"/>
      <c r="E13" s="241"/>
      <c r="F13" s="241"/>
      <c r="G13" s="242"/>
      <c r="H13" s="67" t="s">
        <v>18</v>
      </c>
      <c r="I13" s="248" t="s">
        <v>435</v>
      </c>
      <c r="J13" s="249"/>
      <c r="K13" s="249"/>
      <c r="L13" s="249"/>
      <c r="M13" s="249"/>
      <c r="N13" s="242"/>
      <c r="O13" s="62" t="s">
        <v>18</v>
      </c>
      <c r="P13" s="5"/>
      <c r="Q13" s="5"/>
      <c r="R13" s="5"/>
      <c r="S13" s="5"/>
    </row>
    <row r="14" spans="1:55" s="6" customFormat="1" ht="50" customHeight="1">
      <c r="A14" s="240" t="s">
        <v>314</v>
      </c>
      <c r="B14" s="241"/>
      <c r="C14" s="241"/>
      <c r="D14" s="241"/>
      <c r="E14" s="241"/>
      <c r="F14" s="241"/>
      <c r="G14" s="242"/>
      <c r="H14" s="66" t="s">
        <v>121</v>
      </c>
      <c r="I14" s="248" t="s">
        <v>312</v>
      </c>
      <c r="J14" s="249"/>
      <c r="K14" s="249"/>
      <c r="L14" s="249"/>
      <c r="M14" s="249"/>
      <c r="N14" s="242"/>
      <c r="O14" s="62" t="s">
        <v>18</v>
      </c>
      <c r="P14" s="5"/>
      <c r="Q14" s="5"/>
      <c r="R14" s="5"/>
      <c r="S14" s="5"/>
    </row>
    <row r="15" spans="1:55" s="6" customFormat="1" ht="50" customHeight="1">
      <c r="A15" s="240" t="s">
        <v>315</v>
      </c>
      <c r="B15" s="241"/>
      <c r="C15" s="241"/>
      <c r="D15" s="241"/>
      <c r="E15" s="241"/>
      <c r="F15" s="241"/>
      <c r="G15" s="242"/>
      <c r="H15" s="66" t="s">
        <v>123</v>
      </c>
      <c r="I15" s="248" t="s">
        <v>341</v>
      </c>
      <c r="J15" s="249"/>
      <c r="K15" s="249"/>
      <c r="L15" s="249"/>
      <c r="M15" s="249"/>
      <c r="N15" s="242"/>
      <c r="O15" s="62" t="s">
        <v>121</v>
      </c>
      <c r="P15" s="5"/>
      <c r="Q15" s="5"/>
      <c r="R15" s="5"/>
      <c r="S15" s="5"/>
    </row>
    <row r="16" spans="1:55" s="6" customFormat="1" ht="50" customHeight="1">
      <c r="A16" s="240" t="s">
        <v>317</v>
      </c>
      <c r="B16" s="241"/>
      <c r="C16" s="241"/>
      <c r="D16" s="241"/>
      <c r="E16" s="241"/>
      <c r="F16" s="241"/>
      <c r="G16" s="242"/>
      <c r="H16" s="66" t="s">
        <v>120</v>
      </c>
      <c r="I16" s="248" t="s">
        <v>339</v>
      </c>
      <c r="J16" s="249"/>
      <c r="K16" s="249"/>
      <c r="L16" s="249"/>
      <c r="M16" s="249"/>
      <c r="N16" s="242"/>
      <c r="O16" s="62" t="s">
        <v>121</v>
      </c>
      <c r="P16" s="5"/>
      <c r="Q16" s="5"/>
      <c r="R16" s="5"/>
      <c r="S16" s="5"/>
    </row>
    <row r="17" spans="1:19" s="6" customFormat="1" ht="50" customHeight="1">
      <c r="A17" s="240" t="s">
        <v>319</v>
      </c>
      <c r="B17" s="241"/>
      <c r="C17" s="241"/>
      <c r="D17" s="241"/>
      <c r="E17" s="241"/>
      <c r="F17" s="241"/>
      <c r="G17" s="242"/>
      <c r="H17" s="66" t="s">
        <v>121</v>
      </c>
      <c r="I17" s="248" t="s">
        <v>338</v>
      </c>
      <c r="J17" s="249"/>
      <c r="K17" s="249"/>
      <c r="L17" s="249"/>
      <c r="M17" s="249"/>
      <c r="N17" s="242"/>
      <c r="O17" s="62" t="s">
        <v>121</v>
      </c>
      <c r="P17" s="5"/>
      <c r="Q17" s="5"/>
      <c r="R17" s="5"/>
      <c r="S17" s="5"/>
    </row>
    <row r="18" spans="1:19" s="6" customFormat="1" ht="50" customHeight="1">
      <c r="A18" s="240" t="s">
        <v>321</v>
      </c>
      <c r="B18" s="241"/>
      <c r="C18" s="241"/>
      <c r="D18" s="241"/>
      <c r="E18" s="241"/>
      <c r="F18" s="241"/>
      <c r="G18" s="242"/>
      <c r="H18" s="67" t="s">
        <v>121</v>
      </c>
      <c r="I18" s="248" t="s">
        <v>340</v>
      </c>
      <c r="J18" s="249"/>
      <c r="K18" s="249"/>
      <c r="L18" s="249"/>
      <c r="M18" s="249"/>
      <c r="N18" s="242"/>
      <c r="O18" s="62" t="s">
        <v>120</v>
      </c>
      <c r="P18" s="5"/>
      <c r="Q18" s="5"/>
      <c r="R18" s="5"/>
      <c r="S18" s="5"/>
    </row>
    <row r="19" spans="1:19" s="6" customFormat="1" ht="50" customHeight="1">
      <c r="A19" s="240" t="s">
        <v>323</v>
      </c>
      <c r="B19" s="241"/>
      <c r="C19" s="241"/>
      <c r="D19" s="241"/>
      <c r="E19" s="241"/>
      <c r="F19" s="241"/>
      <c r="G19" s="242"/>
      <c r="H19" s="66" t="s">
        <v>121</v>
      </c>
      <c r="I19" s="248" t="s">
        <v>316</v>
      </c>
      <c r="J19" s="249"/>
      <c r="K19" s="249"/>
      <c r="L19" s="249"/>
      <c r="M19" s="249"/>
      <c r="N19" s="242"/>
      <c r="O19" s="62" t="s">
        <v>121</v>
      </c>
      <c r="P19" s="5"/>
      <c r="Q19" s="5"/>
      <c r="R19" s="5"/>
      <c r="S19" s="5"/>
    </row>
    <row r="20" spans="1:19" s="6" customFormat="1" ht="50" customHeight="1">
      <c r="A20" s="240" t="s">
        <v>325</v>
      </c>
      <c r="B20" s="241"/>
      <c r="C20" s="241"/>
      <c r="D20" s="241"/>
      <c r="E20" s="241"/>
      <c r="F20" s="241"/>
      <c r="G20" s="242"/>
      <c r="H20" s="66" t="s">
        <v>120</v>
      </c>
      <c r="I20" s="248" t="s">
        <v>318</v>
      </c>
      <c r="J20" s="249"/>
      <c r="K20" s="249"/>
      <c r="L20" s="249"/>
      <c r="M20" s="249"/>
      <c r="N20" s="242"/>
      <c r="O20" s="62" t="s">
        <v>121</v>
      </c>
      <c r="P20" s="5"/>
      <c r="Q20" s="5"/>
      <c r="R20" s="5"/>
      <c r="S20" s="5"/>
    </row>
    <row r="21" spans="1:19" s="6" customFormat="1" ht="50" customHeight="1">
      <c r="A21" s="240" t="s">
        <v>327</v>
      </c>
      <c r="B21" s="241"/>
      <c r="C21" s="241"/>
      <c r="D21" s="241"/>
      <c r="E21" s="241"/>
      <c r="F21" s="241"/>
      <c r="G21" s="242"/>
      <c r="H21" s="66" t="s">
        <v>123</v>
      </c>
      <c r="I21" s="248" t="s">
        <v>320</v>
      </c>
      <c r="J21" s="249"/>
      <c r="K21" s="249"/>
      <c r="L21" s="249"/>
      <c r="M21" s="249"/>
      <c r="N21" s="242"/>
      <c r="O21" s="62" t="s">
        <v>121</v>
      </c>
      <c r="P21" s="5"/>
      <c r="Q21" s="5"/>
      <c r="R21" s="5"/>
      <c r="S21" s="5"/>
    </row>
    <row r="22" spans="1:19" s="6" customFormat="1" ht="50" customHeight="1">
      <c r="A22" s="240" t="s">
        <v>329</v>
      </c>
      <c r="B22" s="241"/>
      <c r="C22" s="241"/>
      <c r="D22" s="241"/>
      <c r="E22" s="241"/>
      <c r="F22" s="241"/>
      <c r="G22" s="242"/>
      <c r="H22" s="66" t="s">
        <v>121</v>
      </c>
      <c r="I22" s="248" t="s">
        <v>322</v>
      </c>
      <c r="J22" s="249"/>
      <c r="K22" s="249"/>
      <c r="L22" s="249"/>
      <c r="M22" s="249"/>
      <c r="N22" s="242"/>
      <c r="O22" s="62" t="s">
        <v>121</v>
      </c>
      <c r="P22" s="5"/>
      <c r="Q22" s="5"/>
      <c r="R22" s="5"/>
      <c r="S22" s="5"/>
    </row>
    <row r="23" spans="1:19" s="6" customFormat="1" ht="50" customHeight="1">
      <c r="A23" s="240" t="s">
        <v>330</v>
      </c>
      <c r="B23" s="241"/>
      <c r="C23" s="241"/>
      <c r="D23" s="241"/>
      <c r="E23" s="241"/>
      <c r="F23" s="241"/>
      <c r="G23" s="242"/>
      <c r="H23" s="66" t="s">
        <v>120</v>
      </c>
      <c r="I23" s="248" t="s">
        <v>324</v>
      </c>
      <c r="J23" s="249"/>
      <c r="K23" s="249"/>
      <c r="L23" s="249"/>
      <c r="M23" s="249"/>
      <c r="N23" s="242"/>
      <c r="O23" s="62" t="s">
        <v>120</v>
      </c>
      <c r="P23" s="5"/>
      <c r="Q23" s="5"/>
      <c r="R23" s="5"/>
      <c r="S23" s="5"/>
    </row>
    <row r="24" spans="1:19" s="6" customFormat="1" ht="50" customHeight="1" thickBot="1">
      <c r="A24" s="240" t="s">
        <v>331</v>
      </c>
      <c r="B24" s="241"/>
      <c r="C24" s="241"/>
      <c r="D24" s="241"/>
      <c r="E24" s="241"/>
      <c r="F24" s="241"/>
      <c r="G24" s="242"/>
      <c r="H24" s="66" t="s">
        <v>121</v>
      </c>
      <c r="I24" s="265" t="s">
        <v>326</v>
      </c>
      <c r="J24" s="266"/>
      <c r="K24" s="266"/>
      <c r="L24" s="266"/>
      <c r="M24" s="266"/>
      <c r="N24" s="229"/>
      <c r="O24" s="63" t="s">
        <v>121</v>
      </c>
      <c r="P24" s="5"/>
      <c r="Q24" s="5"/>
      <c r="R24" s="5"/>
      <c r="S24" s="5"/>
    </row>
    <row r="25" spans="1:19" s="6" customFormat="1" ht="50" customHeight="1">
      <c r="A25" s="240" t="s">
        <v>332</v>
      </c>
      <c r="B25" s="241"/>
      <c r="C25" s="241"/>
      <c r="D25" s="241"/>
      <c r="E25" s="241"/>
      <c r="F25" s="241"/>
      <c r="G25" s="242"/>
      <c r="H25" s="66" t="s">
        <v>121</v>
      </c>
      <c r="I25" s="243" t="s">
        <v>335</v>
      </c>
      <c r="J25" s="244"/>
      <c r="K25" s="244"/>
      <c r="L25" s="244"/>
      <c r="M25" s="244"/>
      <c r="N25" s="244"/>
      <c r="O25" s="245"/>
      <c r="P25" s="5"/>
      <c r="Q25" s="5"/>
      <c r="R25" s="5"/>
      <c r="S25" s="5"/>
    </row>
    <row r="26" spans="1:19" s="6" customFormat="1" ht="50" customHeight="1" thickBot="1">
      <c r="A26" s="240" t="s">
        <v>333</v>
      </c>
      <c r="B26" s="241"/>
      <c r="C26" s="241"/>
      <c r="D26" s="241"/>
      <c r="E26" s="241"/>
      <c r="F26" s="241"/>
      <c r="G26" s="242"/>
      <c r="H26" s="64" t="s">
        <v>121</v>
      </c>
      <c r="I26" s="234"/>
      <c r="J26" s="127"/>
      <c r="K26" s="127"/>
      <c r="L26" s="127"/>
      <c r="M26" s="127"/>
      <c r="N26" s="127"/>
      <c r="O26" s="235"/>
      <c r="P26" s="5"/>
      <c r="Q26" s="5"/>
      <c r="R26" s="5"/>
      <c r="S26" s="5"/>
    </row>
    <row r="27" spans="1:19" s="6" customFormat="1" ht="50" customHeight="1" thickBot="1">
      <c r="A27" s="240" t="s">
        <v>334</v>
      </c>
      <c r="B27" s="241"/>
      <c r="C27" s="241"/>
      <c r="D27" s="241"/>
      <c r="E27" s="241"/>
      <c r="F27" s="241"/>
      <c r="G27" s="242"/>
      <c r="H27" s="64" t="s">
        <v>121</v>
      </c>
      <c r="I27" s="234"/>
      <c r="J27" s="127"/>
      <c r="K27" s="127"/>
      <c r="L27" s="127"/>
      <c r="M27" s="127"/>
      <c r="N27" s="127"/>
      <c r="O27" s="235"/>
      <c r="P27" s="5"/>
      <c r="Q27" s="5"/>
      <c r="R27" s="5"/>
      <c r="S27" s="5"/>
    </row>
    <row r="28" spans="1:19" s="6" customFormat="1" ht="50" customHeight="1" thickBot="1">
      <c r="A28" s="240" t="s">
        <v>336</v>
      </c>
      <c r="B28" s="241"/>
      <c r="C28" s="241"/>
      <c r="D28" s="241"/>
      <c r="E28" s="241"/>
      <c r="F28" s="241"/>
      <c r="G28" s="242"/>
      <c r="H28" s="64" t="s">
        <v>121</v>
      </c>
      <c r="I28" s="234"/>
      <c r="J28" s="127"/>
      <c r="K28" s="127"/>
      <c r="L28" s="127"/>
      <c r="M28" s="127"/>
      <c r="N28" s="127"/>
      <c r="O28" s="235"/>
      <c r="P28" s="5"/>
      <c r="Q28" s="5"/>
      <c r="R28" s="5"/>
      <c r="S28" s="5"/>
    </row>
    <row r="29" spans="1:19" s="6" customFormat="1" ht="50" customHeight="1" thickBot="1">
      <c r="A29" s="227" t="s">
        <v>337</v>
      </c>
      <c r="B29" s="228"/>
      <c r="C29" s="228"/>
      <c r="D29" s="228"/>
      <c r="E29" s="228"/>
      <c r="F29" s="228"/>
      <c r="G29" s="229"/>
      <c r="H29" s="64" t="s">
        <v>121</v>
      </c>
      <c r="I29" s="236"/>
      <c r="J29" s="214"/>
      <c r="K29" s="214"/>
      <c r="L29" s="214"/>
      <c r="M29" s="214"/>
      <c r="N29" s="214"/>
      <c r="O29" s="237"/>
      <c r="P29" s="5"/>
      <c r="Q29" s="5"/>
      <c r="R29" s="5"/>
      <c r="S29" s="5"/>
    </row>
    <row r="30" spans="1:19">
      <c r="A30" s="48"/>
      <c r="B30" s="49"/>
      <c r="C30" s="49"/>
      <c r="D30" s="49"/>
      <c r="E30" s="49"/>
      <c r="F30" s="49"/>
      <c r="G30" s="49"/>
      <c r="H30" s="65"/>
      <c r="I30" s="49"/>
      <c r="J30" s="49"/>
      <c r="K30" s="49"/>
      <c r="L30" s="49"/>
      <c r="M30" s="49"/>
      <c r="N30" s="49"/>
      <c r="O30" s="49"/>
    </row>
    <row r="31" spans="1:19" s="1" customFormat="1" ht="40.25" customHeight="1" thickBot="1">
      <c r="A31" s="283" t="s">
        <v>328</v>
      </c>
      <c r="B31" s="231"/>
      <c r="C31" s="231"/>
      <c r="D31" s="231"/>
      <c r="E31" s="231"/>
      <c r="F31" s="231"/>
      <c r="G31" s="284"/>
      <c r="H31" s="284"/>
      <c r="I31" s="284"/>
      <c r="J31" s="284"/>
      <c r="K31" s="284"/>
      <c r="L31" s="284"/>
      <c r="M31" s="284"/>
      <c r="N31" s="284"/>
      <c r="O31" s="284"/>
    </row>
    <row r="32" spans="1:19" s="1" customFormat="1" ht="35" customHeight="1">
      <c r="A32" s="285"/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7"/>
    </row>
    <row r="33" spans="1:15" s="1" customFormat="1" ht="35" customHeight="1">
      <c r="A33" s="281"/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82"/>
    </row>
    <row r="34" spans="1:15" s="1" customFormat="1" ht="35" customHeight="1">
      <c r="A34" s="281"/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82"/>
    </row>
    <row r="35" spans="1:15" s="1" customFormat="1" ht="35" customHeight="1">
      <c r="A35" s="281"/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82"/>
    </row>
    <row r="36" spans="1:15" s="1" customFormat="1" ht="35" customHeight="1">
      <c r="A36" s="281"/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82"/>
    </row>
    <row r="37" spans="1:15" s="1" customFormat="1" ht="35" customHeight="1" thickBot="1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7"/>
    </row>
    <row r="38" spans="1:15" s="1" customFormat="1"/>
    <row r="39" spans="1:15" s="1" customFormat="1"/>
    <row r="40" spans="1:15" s="1" customFormat="1"/>
    <row r="41" spans="1:15" s="1" customFormat="1"/>
    <row r="42" spans="1:15" s="1" customFormat="1"/>
    <row r="43" spans="1:15" s="1" customFormat="1"/>
    <row r="44" spans="1:15" s="1" customFormat="1"/>
    <row r="45" spans="1:15" s="1" customFormat="1"/>
    <row r="46" spans="1:15" s="1" customFormat="1"/>
    <row r="47" spans="1:15" s="1" customFormat="1"/>
    <row r="48" spans="1:15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</sheetData>
  <mergeCells count="69">
    <mergeCell ref="A5:B5"/>
    <mergeCell ref="A7:G7"/>
    <mergeCell ref="C5:E5"/>
    <mergeCell ref="K2:L2"/>
    <mergeCell ref="K3:L4"/>
    <mergeCell ref="F5:K5"/>
    <mergeCell ref="A6:O6"/>
    <mergeCell ref="M7:O7"/>
    <mergeCell ref="A34:O34"/>
    <mergeCell ref="A35:O35"/>
    <mergeCell ref="A36:O36"/>
    <mergeCell ref="A31:O31"/>
    <mergeCell ref="A32:O32"/>
    <mergeCell ref="A33:O33"/>
    <mergeCell ref="A27:G27"/>
    <mergeCell ref="M2:N2"/>
    <mergeCell ref="I26:O26"/>
    <mergeCell ref="I27:O27"/>
    <mergeCell ref="I22:N22"/>
    <mergeCell ref="I19:N19"/>
    <mergeCell ref="I20:N20"/>
    <mergeCell ref="I21:N21"/>
    <mergeCell ref="I23:N23"/>
    <mergeCell ref="I24:N24"/>
    <mergeCell ref="A1:B4"/>
    <mergeCell ref="C1:E1"/>
    <mergeCell ref="F1:G1"/>
    <mergeCell ref="H1:J1"/>
    <mergeCell ref="H7:L7"/>
    <mergeCell ref="F2:G2"/>
    <mergeCell ref="K1:O1"/>
    <mergeCell ref="C2:E2"/>
    <mergeCell ref="C3:E3"/>
    <mergeCell ref="C4:E4"/>
    <mergeCell ref="O3:O4"/>
    <mergeCell ref="H2:J2"/>
    <mergeCell ref="H3:J4"/>
    <mergeCell ref="A28:G28"/>
    <mergeCell ref="M3:N4"/>
    <mergeCell ref="I12:N12"/>
    <mergeCell ref="A12:G12"/>
    <mergeCell ref="I13:N13"/>
    <mergeCell ref="A13:G13"/>
    <mergeCell ref="A10:O10"/>
    <mergeCell ref="I14:N14"/>
    <mergeCell ref="A14:G14"/>
    <mergeCell ref="I15:N15"/>
    <mergeCell ref="I16:N16"/>
    <mergeCell ref="I17:N17"/>
    <mergeCell ref="I18:N18"/>
    <mergeCell ref="A24:G24"/>
    <mergeCell ref="A25:G25"/>
    <mergeCell ref="A26:G26"/>
    <mergeCell ref="A29:G29"/>
    <mergeCell ref="A11:H11"/>
    <mergeCell ref="F3:G4"/>
    <mergeCell ref="I28:O28"/>
    <mergeCell ref="I29:O29"/>
    <mergeCell ref="I11:O11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I25:O25"/>
  </mergeCells>
  <conditionalFormatting sqref="A12:B24 B25 A25:A29">
    <cfRule type="expression" dxfId="58" priority="1">
      <formula>(H12="Oui")</formula>
    </cfRule>
  </conditionalFormatting>
  <conditionalFormatting sqref="A8:O8">
    <cfRule type="expression" dxfId="57" priority="4">
      <formula>(A$9="Oui")</formula>
    </cfRule>
  </conditionalFormatting>
  <conditionalFormatting sqref="C12:C25 B26:B29">
    <cfRule type="expression" dxfId="56" priority="41">
      <formula>(#REF!="Oui")</formula>
    </cfRule>
  </conditionalFormatting>
  <conditionalFormatting sqref="I12:I24 D12:F29 C26:C29">
    <cfRule type="expression" dxfId="55" priority="3">
      <formula>(I12="Oui")</formula>
    </cfRule>
  </conditionalFormatting>
  <dataValidations count="2">
    <dataValidation type="list" allowBlank="1" showInputMessage="1" showErrorMessage="1" sqref="O38:O39" xr:uid="{1238ED85-3389-5F4A-A0F3-08BDEBC577B3}">
      <formula1>oui</formula1>
    </dataValidation>
    <dataValidation type="list" allowBlank="1" showInputMessage="1" showErrorMessage="1" sqref="E19:E29 E13:E17" xr:uid="{63242DA8-6ECE-044F-9941-68094A7DC166}">
      <formula1>AQ</formula1>
    </dataValidation>
  </dataValidations>
  <hyperlinks>
    <hyperlink ref="A5:B5" location="Sommaire!A1" display="SOMMAIRE" xr:uid="{03FCCE2B-B8C6-E547-85FB-053D8D653607}"/>
  </hyperlinks>
  <printOptions horizontalCentered="1" verticalCentered="1"/>
  <pageMargins left="0.7" right="0.7" top="0.75" bottom="0.75" header="0.3" footer="0.3"/>
  <pageSetup paperSize="9" scale="32" orientation="landscape" horizontalDpi="0" verticalDpi="0"/>
  <headerFooter>
    <oddHeader>&amp;L&amp;"Calibri,Normal"&amp;K000000&amp;G&amp;C&amp;"Calibri Bold,Gras"&amp;24&amp;K000000 MCCP 
Le projet de l’entreprise</oddHeader>
    <oddFooter xml:space="preserve">&amp;L&amp;"Calibri Bold,Gras"&amp;14 &amp;K0000001.2  MCCP Analyse des attentes, des besoins et des postes </oddFooter>
  </headerFooter>
  <legacyDrawingHF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1F3A77F-452D-8347-B516-25A35A78C861}">
          <x14:formula1>
            <xm:f>Légendes!$E$83:$E$85</xm:f>
          </x14:formula1>
          <xm:sqref>O12:O24 A9:O9</xm:sqref>
        </x14:dataValidation>
        <x14:dataValidation type="list" allowBlank="1" showInputMessage="1" showErrorMessage="1" xr:uid="{B30E49D2-BAFB-2A46-88B6-404331C4A09C}">
          <x14:formula1>
            <xm:f>Légendes!$E$87:$E$90</xm:f>
          </x14:formula1>
          <xm:sqref>H12:H29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70443-A592-8B46-96E3-D325D49B8976}">
  <sheetPr>
    <pageSetUpPr fitToPage="1"/>
  </sheetPr>
  <dimension ref="A1:BC63"/>
  <sheetViews>
    <sheetView topLeftCell="A4" zoomScaleNormal="100" workbookViewId="0">
      <selection activeCell="A5" sqref="A5:B5"/>
    </sheetView>
  </sheetViews>
  <sheetFormatPr baseColWidth="10" defaultColWidth="10.6640625" defaultRowHeight="16"/>
  <cols>
    <col min="1" max="1" width="22.6640625" style="2" customWidth="1"/>
    <col min="2" max="2" width="21.1640625" style="2" customWidth="1"/>
    <col min="3" max="3" width="22.6640625" style="2" customWidth="1"/>
    <col min="4" max="4" width="15.1640625" style="2" customWidth="1"/>
    <col min="5" max="5" width="14.6640625" style="2" customWidth="1"/>
    <col min="6" max="6" width="15" style="2" customWidth="1"/>
    <col min="7" max="7" width="14" style="2" customWidth="1"/>
    <col min="8" max="8" width="16.6640625" style="2" customWidth="1"/>
    <col min="9" max="9" width="12.6640625" style="2" customWidth="1"/>
    <col min="10" max="10" width="13" style="2" customWidth="1"/>
    <col min="11" max="11" width="12.6640625" style="2" customWidth="1"/>
    <col min="12" max="12" width="12" style="2" customWidth="1"/>
    <col min="13" max="13" width="11.6640625" style="2" customWidth="1"/>
    <col min="14" max="14" width="13.5" style="2" customWidth="1"/>
    <col min="15" max="15" width="13" style="2" customWidth="1"/>
    <col min="16" max="19" width="10.6640625" style="1"/>
    <col min="20" max="16384" width="10.6640625" style="2"/>
  </cols>
  <sheetData>
    <row r="1" spans="1:55" ht="30" customHeight="1">
      <c r="A1" s="320" t="s">
        <v>446</v>
      </c>
      <c r="B1" s="321"/>
      <c r="C1" s="119" t="s">
        <v>454</v>
      </c>
      <c r="D1" s="323"/>
      <c r="E1" s="324"/>
      <c r="F1" s="325"/>
      <c r="G1" s="119" t="s">
        <v>443</v>
      </c>
      <c r="H1" s="330"/>
      <c r="I1" s="330"/>
      <c r="J1" s="325"/>
      <c r="K1" s="119" t="s">
        <v>0</v>
      </c>
      <c r="L1" s="255"/>
      <c r="M1" s="255"/>
      <c r="N1" s="255"/>
      <c r="O1" s="25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s="4" customFormat="1" ht="30" customHeight="1">
      <c r="A2" s="322"/>
      <c r="B2" s="140"/>
      <c r="C2" s="326" t="s">
        <v>1</v>
      </c>
      <c r="D2" s="327"/>
      <c r="E2" s="328" t="s">
        <v>2</v>
      </c>
      <c r="F2" s="329"/>
      <c r="G2" s="309" t="s">
        <v>1</v>
      </c>
      <c r="H2" s="124"/>
      <c r="I2" s="328" t="s">
        <v>2</v>
      </c>
      <c r="J2" s="310"/>
      <c r="K2" s="309" t="s">
        <v>3</v>
      </c>
      <c r="L2" s="181"/>
      <c r="M2" s="181"/>
      <c r="N2" s="181"/>
      <c r="O2" s="310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5" s="4" customFormat="1" ht="30" customHeight="1">
      <c r="A3" s="322"/>
      <c r="B3" s="140"/>
      <c r="C3" s="44"/>
      <c r="D3" s="1"/>
      <c r="E3" s="316"/>
      <c r="F3" s="317"/>
      <c r="G3" s="232"/>
      <c r="H3" s="313"/>
      <c r="I3" s="307"/>
      <c r="J3" s="219"/>
      <c r="K3" s="246"/>
      <c r="L3" s="129"/>
      <c r="M3" s="129"/>
      <c r="N3" s="129"/>
      <c r="O3" s="219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5" ht="24" customHeight="1" thickBot="1">
      <c r="A4" s="322"/>
      <c r="B4" s="140"/>
      <c r="C4" s="45"/>
      <c r="D4" s="46"/>
      <c r="E4" s="318"/>
      <c r="F4" s="319"/>
      <c r="G4" s="247"/>
      <c r="H4" s="314"/>
      <c r="I4" s="308"/>
      <c r="J4" s="225"/>
      <c r="K4" s="247"/>
      <c r="L4" s="224"/>
      <c r="M4" s="224"/>
      <c r="N4" s="224"/>
      <c r="O4" s="225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5" ht="40.25" customHeight="1" thickBot="1">
      <c r="A5" s="311" t="s">
        <v>433</v>
      </c>
      <c r="B5" s="312"/>
      <c r="C5" s="315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3"/>
    </row>
    <row r="6" spans="1:55" ht="40.25" customHeight="1" thickBot="1">
      <c r="A6" s="361" t="s">
        <v>272</v>
      </c>
      <c r="B6" s="278"/>
      <c r="C6" s="359" t="s">
        <v>380</v>
      </c>
      <c r="D6" s="360"/>
      <c r="E6" s="360"/>
      <c r="F6" s="360"/>
      <c r="G6" s="360"/>
      <c r="H6" s="79" t="s">
        <v>273</v>
      </c>
      <c r="I6" s="362" t="s">
        <v>274</v>
      </c>
      <c r="J6" s="360"/>
      <c r="K6" s="360"/>
      <c r="L6" s="360"/>
      <c r="M6" s="360"/>
      <c r="N6" s="360"/>
      <c r="O6" s="279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s="1" customFormat="1" ht="70.25" customHeight="1" thickBot="1">
      <c r="A7" s="346" t="s">
        <v>275</v>
      </c>
      <c r="B7" s="347"/>
      <c r="C7" s="348" t="s">
        <v>163</v>
      </c>
      <c r="D7" s="349"/>
      <c r="E7" s="349"/>
      <c r="F7" s="349"/>
      <c r="G7" s="349"/>
      <c r="H7" s="78" t="s">
        <v>464</v>
      </c>
      <c r="I7" s="350"/>
      <c r="J7" s="351"/>
      <c r="K7" s="351"/>
      <c r="L7" s="351"/>
      <c r="M7" s="351"/>
      <c r="N7" s="351"/>
      <c r="O7" s="352"/>
    </row>
    <row r="8" spans="1:55" s="1" customFormat="1" ht="70.25" customHeight="1" thickBot="1">
      <c r="A8" s="346" t="s">
        <v>276</v>
      </c>
      <c r="B8" s="347"/>
      <c r="C8" s="348" t="s">
        <v>179</v>
      </c>
      <c r="D8" s="349"/>
      <c r="E8" s="349"/>
      <c r="F8" s="349"/>
      <c r="G8" s="349"/>
      <c r="H8" s="78" t="s">
        <v>465</v>
      </c>
      <c r="I8" s="350"/>
      <c r="J8" s="351"/>
      <c r="K8" s="351"/>
      <c r="L8" s="351"/>
      <c r="M8" s="351"/>
      <c r="N8" s="351"/>
      <c r="O8" s="352"/>
    </row>
    <row r="9" spans="1:55" s="1" customFormat="1" ht="70.25" customHeight="1" thickBot="1">
      <c r="A9" s="346" t="s">
        <v>277</v>
      </c>
      <c r="B9" s="347"/>
      <c r="C9" s="348" t="s">
        <v>193</v>
      </c>
      <c r="D9" s="349"/>
      <c r="E9" s="349"/>
      <c r="F9" s="349"/>
      <c r="G9" s="349"/>
      <c r="H9" s="78" t="s">
        <v>109</v>
      </c>
      <c r="I9" s="350"/>
      <c r="J9" s="351"/>
      <c r="K9" s="351"/>
      <c r="L9" s="351"/>
      <c r="M9" s="351"/>
      <c r="N9" s="351"/>
      <c r="O9" s="352"/>
    </row>
    <row r="10" spans="1:55" s="1" customFormat="1" ht="70.25" customHeight="1" thickBot="1">
      <c r="A10" s="346" t="s">
        <v>9</v>
      </c>
      <c r="B10" s="347"/>
      <c r="C10" s="348" t="s">
        <v>201</v>
      </c>
      <c r="D10" s="349"/>
      <c r="E10" s="349"/>
      <c r="F10" s="349"/>
      <c r="G10" s="349"/>
      <c r="H10" s="78" t="s">
        <v>109</v>
      </c>
      <c r="I10" s="350"/>
      <c r="J10" s="351"/>
      <c r="K10" s="351"/>
      <c r="L10" s="351"/>
      <c r="M10" s="351"/>
      <c r="N10" s="351"/>
      <c r="O10" s="352"/>
    </row>
    <row r="11" spans="1:55" s="1" customFormat="1" ht="70.25" customHeight="1" thickBot="1">
      <c r="A11" s="346" t="s">
        <v>278</v>
      </c>
      <c r="B11" s="347"/>
      <c r="C11" s="348" t="s">
        <v>207</v>
      </c>
      <c r="D11" s="349"/>
      <c r="E11" s="349"/>
      <c r="F11" s="349"/>
      <c r="G11" s="349"/>
      <c r="H11" s="78" t="s">
        <v>464</v>
      </c>
      <c r="I11" s="350"/>
      <c r="J11" s="351"/>
      <c r="K11" s="351"/>
      <c r="L11" s="351"/>
      <c r="M11" s="351"/>
      <c r="N11" s="351"/>
      <c r="O11" s="352"/>
    </row>
    <row r="12" spans="1:55" s="1" customFormat="1" ht="70.25" customHeight="1" thickBot="1">
      <c r="A12" s="346" t="s">
        <v>279</v>
      </c>
      <c r="B12" s="347"/>
      <c r="C12" s="348" t="s">
        <v>220</v>
      </c>
      <c r="D12" s="349"/>
      <c r="E12" s="349"/>
      <c r="F12" s="349"/>
      <c r="G12" s="349"/>
      <c r="H12" s="78" t="s">
        <v>109</v>
      </c>
      <c r="I12" s="350"/>
      <c r="J12" s="351"/>
      <c r="K12" s="351"/>
      <c r="L12" s="351"/>
      <c r="M12" s="351"/>
      <c r="N12" s="351"/>
      <c r="O12" s="352"/>
    </row>
    <row r="13" spans="1:55" s="1" customFormat="1" ht="70.25" customHeight="1" thickBot="1">
      <c r="A13" s="346" t="s">
        <v>280</v>
      </c>
      <c r="B13" s="347"/>
      <c r="C13" s="348" t="s">
        <v>230</v>
      </c>
      <c r="D13" s="349"/>
      <c r="E13" s="349"/>
      <c r="F13" s="349"/>
      <c r="G13" s="349"/>
      <c r="H13" s="78" t="s">
        <v>465</v>
      </c>
      <c r="I13" s="350"/>
      <c r="J13" s="351"/>
      <c r="K13" s="351"/>
      <c r="L13" s="351"/>
      <c r="M13" s="351"/>
      <c r="N13" s="351"/>
      <c r="O13" s="352"/>
    </row>
    <row r="14" spans="1:55" s="1" customFormat="1" ht="70.25" customHeight="1" thickBot="1">
      <c r="A14" s="346" t="s">
        <v>281</v>
      </c>
      <c r="B14" s="347"/>
      <c r="C14" s="348" t="s">
        <v>236</v>
      </c>
      <c r="D14" s="349"/>
      <c r="E14" s="349"/>
      <c r="F14" s="349"/>
      <c r="G14" s="349"/>
      <c r="H14" s="78" t="s">
        <v>464</v>
      </c>
      <c r="I14" s="350"/>
      <c r="J14" s="351"/>
      <c r="K14" s="351"/>
      <c r="L14" s="351"/>
      <c r="M14" s="351"/>
      <c r="N14" s="351"/>
      <c r="O14" s="352"/>
    </row>
    <row r="15" spans="1:55" s="1" customFormat="1" ht="70.25" customHeight="1" thickBot="1">
      <c r="A15" s="346" t="s">
        <v>282</v>
      </c>
      <c r="B15" s="347"/>
      <c r="C15" s="348" t="s">
        <v>247</v>
      </c>
      <c r="D15" s="349"/>
      <c r="E15" s="349"/>
      <c r="F15" s="349"/>
      <c r="G15" s="349"/>
      <c r="H15" s="78" t="s">
        <v>109</v>
      </c>
      <c r="I15" s="350"/>
      <c r="J15" s="351"/>
      <c r="K15" s="351"/>
      <c r="L15" s="351"/>
      <c r="M15" s="351"/>
      <c r="N15" s="351"/>
      <c r="O15" s="352"/>
    </row>
    <row r="16" spans="1:55" s="1" customFormat="1" ht="70.25" customHeight="1" thickBot="1">
      <c r="A16" s="346" t="s">
        <v>13</v>
      </c>
      <c r="B16" s="347"/>
      <c r="C16" s="348" t="s">
        <v>256</v>
      </c>
      <c r="D16" s="349"/>
      <c r="E16" s="349"/>
      <c r="F16" s="349"/>
      <c r="G16" s="349"/>
      <c r="H16" s="78" t="s">
        <v>464</v>
      </c>
      <c r="I16" s="350"/>
      <c r="J16" s="351"/>
      <c r="K16" s="351"/>
      <c r="L16" s="351"/>
      <c r="M16" s="351"/>
      <c r="N16" s="351"/>
      <c r="O16" s="352"/>
    </row>
    <row r="17" spans="1:15" s="1" customFormat="1" ht="70.25" customHeight="1" thickBot="1">
      <c r="A17" s="346" t="s">
        <v>283</v>
      </c>
      <c r="B17" s="347"/>
      <c r="C17" s="348" t="s">
        <v>259</v>
      </c>
      <c r="D17" s="349"/>
      <c r="E17" s="349"/>
      <c r="F17" s="349"/>
      <c r="G17" s="349"/>
      <c r="H17" s="78" t="s">
        <v>464</v>
      </c>
      <c r="I17" s="350"/>
      <c r="J17" s="351"/>
      <c r="K17" s="351"/>
      <c r="L17" s="351"/>
      <c r="M17" s="351"/>
      <c r="N17" s="351"/>
      <c r="O17" s="352"/>
    </row>
    <row r="18" spans="1:15" s="1" customFormat="1" ht="70.25" customHeight="1" thickBot="1">
      <c r="A18" s="346" t="s">
        <v>284</v>
      </c>
      <c r="B18" s="347"/>
      <c r="C18" s="348" t="s">
        <v>265</v>
      </c>
      <c r="D18" s="349"/>
      <c r="E18" s="349"/>
      <c r="F18" s="349"/>
      <c r="G18" s="349"/>
      <c r="H18" s="78" t="s">
        <v>465</v>
      </c>
      <c r="I18" s="350"/>
      <c r="J18" s="351"/>
      <c r="K18" s="351"/>
      <c r="L18" s="351"/>
      <c r="M18" s="351"/>
      <c r="N18" s="351"/>
      <c r="O18" s="352"/>
    </row>
    <row r="19" spans="1:15" s="1" customFormat="1" ht="70.25" customHeight="1" thickBot="1">
      <c r="A19" s="346" t="s">
        <v>285</v>
      </c>
      <c r="B19" s="347"/>
      <c r="C19" s="348" t="s">
        <v>342</v>
      </c>
      <c r="D19" s="349"/>
      <c r="E19" s="349"/>
      <c r="F19" s="349"/>
      <c r="G19" s="349"/>
      <c r="H19" s="78" t="s">
        <v>109</v>
      </c>
      <c r="I19" s="350"/>
      <c r="J19" s="351"/>
      <c r="K19" s="351"/>
      <c r="L19" s="351"/>
      <c r="M19" s="351"/>
      <c r="N19" s="351"/>
      <c r="O19" s="352"/>
    </row>
    <row r="21" spans="1:15" ht="40.25" customHeight="1" thickBot="1">
      <c r="A21" s="353" t="s">
        <v>286</v>
      </c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5"/>
    </row>
    <row r="22" spans="1:15" ht="40.25" customHeight="1" thickBot="1">
      <c r="A22" s="356" t="s">
        <v>287</v>
      </c>
      <c r="B22" s="357"/>
      <c r="C22" s="357"/>
      <c r="D22" s="357"/>
      <c r="E22" s="357"/>
      <c r="F22" s="358"/>
      <c r="G22" s="356" t="s">
        <v>288</v>
      </c>
      <c r="H22" s="357"/>
      <c r="I22" s="357"/>
      <c r="J22" s="357"/>
      <c r="K22" s="357"/>
      <c r="L22" s="357"/>
      <c r="M22" s="357"/>
      <c r="N22" s="357"/>
      <c r="O22" s="357"/>
    </row>
    <row r="23" spans="1:15" s="1" customFormat="1">
      <c r="A23" s="344"/>
      <c r="B23" s="335"/>
      <c r="C23" s="335"/>
      <c r="D23" s="335"/>
      <c r="E23" s="335"/>
      <c r="F23" s="345"/>
      <c r="G23" s="344"/>
      <c r="H23" s="335"/>
      <c r="I23" s="335"/>
      <c r="J23" s="335"/>
      <c r="K23" s="335"/>
      <c r="L23" s="335"/>
      <c r="M23" s="335"/>
      <c r="N23" s="335"/>
      <c r="O23" s="345"/>
    </row>
    <row r="24" spans="1:15" s="1" customFormat="1">
      <c r="A24" s="341"/>
      <c r="B24" s="234"/>
      <c r="C24" s="234"/>
      <c r="D24" s="234"/>
      <c r="E24" s="234"/>
      <c r="F24" s="282"/>
      <c r="G24" s="341"/>
      <c r="H24" s="234"/>
      <c r="I24" s="234"/>
      <c r="J24" s="234"/>
      <c r="K24" s="234"/>
      <c r="L24" s="234"/>
      <c r="M24" s="234"/>
      <c r="N24" s="234"/>
      <c r="O24" s="282"/>
    </row>
    <row r="25" spans="1:15" s="1" customFormat="1">
      <c r="A25" s="341"/>
      <c r="B25" s="234"/>
      <c r="C25" s="234"/>
      <c r="D25" s="234"/>
      <c r="E25" s="234"/>
      <c r="F25" s="282"/>
      <c r="G25" s="341"/>
      <c r="H25" s="234"/>
      <c r="I25" s="234"/>
      <c r="J25" s="234"/>
      <c r="K25" s="234"/>
      <c r="L25" s="234"/>
      <c r="M25" s="234"/>
      <c r="N25" s="234"/>
      <c r="O25" s="282"/>
    </row>
    <row r="26" spans="1:15" s="1" customFormat="1">
      <c r="A26" s="341"/>
      <c r="B26" s="234"/>
      <c r="C26" s="234"/>
      <c r="D26" s="234"/>
      <c r="E26" s="234"/>
      <c r="F26" s="282"/>
      <c r="G26" s="341"/>
      <c r="H26" s="234"/>
      <c r="I26" s="234"/>
      <c r="J26" s="234"/>
      <c r="K26" s="234"/>
      <c r="L26" s="234"/>
      <c r="M26" s="234"/>
      <c r="N26" s="234"/>
      <c r="O26" s="282"/>
    </row>
    <row r="27" spans="1:15" s="1" customFormat="1">
      <c r="A27" s="341"/>
      <c r="B27" s="234"/>
      <c r="C27" s="234"/>
      <c r="D27" s="234"/>
      <c r="E27" s="234"/>
      <c r="F27" s="282"/>
      <c r="G27" s="341"/>
      <c r="H27" s="234"/>
      <c r="I27" s="234"/>
      <c r="J27" s="234"/>
      <c r="K27" s="234"/>
      <c r="L27" s="234"/>
      <c r="M27" s="234"/>
      <c r="N27" s="234"/>
      <c r="O27" s="282"/>
    </row>
    <row r="28" spans="1:15" s="1" customFormat="1" ht="17" thickBot="1">
      <c r="A28" s="342"/>
      <c r="B28" s="236"/>
      <c r="C28" s="236"/>
      <c r="D28" s="236"/>
      <c r="E28" s="236"/>
      <c r="F28" s="343"/>
      <c r="G28" s="342"/>
      <c r="H28" s="236"/>
      <c r="I28" s="236"/>
      <c r="J28" s="236"/>
      <c r="K28" s="236"/>
      <c r="L28" s="236"/>
      <c r="M28" s="236"/>
      <c r="N28" s="236"/>
      <c r="O28" s="343"/>
    </row>
    <row r="29" spans="1:15" ht="40.25" customHeight="1" thickBot="1">
      <c r="A29" s="331" t="s">
        <v>455</v>
      </c>
      <c r="B29" s="332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3"/>
    </row>
    <row r="30" spans="1:15" s="1" customFormat="1">
      <c r="A30" s="334"/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6"/>
    </row>
    <row r="31" spans="1:15" s="1" customFormat="1">
      <c r="A31" s="316"/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337"/>
    </row>
    <row r="32" spans="1:15" s="1" customFormat="1">
      <c r="A32" s="316"/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337"/>
    </row>
    <row r="33" spans="1:15" s="1" customFormat="1">
      <c r="A33" s="316"/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337"/>
    </row>
    <row r="34" spans="1:15" s="1" customFormat="1">
      <c r="A34" s="316"/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337"/>
    </row>
    <row r="35" spans="1:15" s="1" customFormat="1">
      <c r="A35" s="316"/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337"/>
    </row>
    <row r="36" spans="1:15" s="1" customFormat="1">
      <c r="A36" s="338"/>
      <c r="B36" s="339"/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40"/>
    </row>
    <row r="37" spans="1:15" s="1" customFormat="1"/>
    <row r="38" spans="1:15" s="1" customFormat="1"/>
    <row r="39" spans="1:15" s="1" customFormat="1"/>
    <row r="40" spans="1:15" s="1" customFormat="1"/>
    <row r="41" spans="1:15" s="1" customFormat="1"/>
    <row r="42" spans="1:15" s="1" customFormat="1"/>
    <row r="43" spans="1:15" s="1" customFormat="1"/>
    <row r="44" spans="1:15" s="1" customFormat="1"/>
    <row r="45" spans="1:15" s="1" customFormat="1"/>
    <row r="46" spans="1:15" s="1" customFormat="1"/>
    <row r="47" spans="1:15" s="1" customFormat="1"/>
    <row r="48" spans="1:15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</sheetData>
  <mergeCells count="74">
    <mergeCell ref="C6:G6"/>
    <mergeCell ref="A11:B11"/>
    <mergeCell ref="C11:G11"/>
    <mergeCell ref="I11:O11"/>
    <mergeCell ref="A6:B6"/>
    <mergeCell ref="A10:B10"/>
    <mergeCell ref="C10:G10"/>
    <mergeCell ref="I10:O10"/>
    <mergeCell ref="I6:O6"/>
    <mergeCell ref="A12:B12"/>
    <mergeCell ref="C12:G12"/>
    <mergeCell ref="I12:O12"/>
    <mergeCell ref="A7:B7"/>
    <mergeCell ref="C7:G7"/>
    <mergeCell ref="I7:O7"/>
    <mergeCell ref="A8:B8"/>
    <mergeCell ref="C8:G8"/>
    <mergeCell ref="I8:O8"/>
    <mergeCell ref="A9:B9"/>
    <mergeCell ref="C9:G9"/>
    <mergeCell ref="I9:O9"/>
    <mergeCell ref="A13:B13"/>
    <mergeCell ref="C13:G13"/>
    <mergeCell ref="I13:O13"/>
    <mergeCell ref="A14:B14"/>
    <mergeCell ref="C14:G14"/>
    <mergeCell ref="I14:O14"/>
    <mergeCell ref="A15:B15"/>
    <mergeCell ref="C15:G15"/>
    <mergeCell ref="I15:O15"/>
    <mergeCell ref="A16:B16"/>
    <mergeCell ref="C16:G16"/>
    <mergeCell ref="I16:O16"/>
    <mergeCell ref="A17:B17"/>
    <mergeCell ref="C17:G17"/>
    <mergeCell ref="I17:O17"/>
    <mergeCell ref="A18:B18"/>
    <mergeCell ref="C18:G18"/>
    <mergeCell ref="I18:O18"/>
    <mergeCell ref="A19:B19"/>
    <mergeCell ref="C19:G19"/>
    <mergeCell ref="I19:O19"/>
    <mergeCell ref="A21:O21"/>
    <mergeCell ref="A22:F22"/>
    <mergeCell ref="G22:O22"/>
    <mergeCell ref="A23:F23"/>
    <mergeCell ref="G23:O23"/>
    <mergeCell ref="A24:F24"/>
    <mergeCell ref="G24:O24"/>
    <mergeCell ref="A25:F25"/>
    <mergeCell ref="G25:O25"/>
    <mergeCell ref="A29:O29"/>
    <mergeCell ref="A30:O36"/>
    <mergeCell ref="A26:F26"/>
    <mergeCell ref="G26:O26"/>
    <mergeCell ref="A27:F27"/>
    <mergeCell ref="G27:O27"/>
    <mergeCell ref="A28:F28"/>
    <mergeCell ref="G28:O28"/>
    <mergeCell ref="I3:J4"/>
    <mergeCell ref="K1:O1"/>
    <mergeCell ref="K2:O2"/>
    <mergeCell ref="K3:O4"/>
    <mergeCell ref="A5:B5"/>
    <mergeCell ref="G2:H2"/>
    <mergeCell ref="G3:H4"/>
    <mergeCell ref="C5:O5"/>
    <mergeCell ref="E3:F4"/>
    <mergeCell ref="A1:B4"/>
    <mergeCell ref="C1:F1"/>
    <mergeCell ref="C2:D2"/>
    <mergeCell ref="E2:F2"/>
    <mergeCell ref="G1:J1"/>
    <mergeCell ref="I2:J2"/>
  </mergeCells>
  <conditionalFormatting sqref="C7:G19">
    <cfRule type="expression" dxfId="54" priority="2">
      <formula>$H7="PRIORITAIRE"</formula>
    </cfRule>
  </conditionalFormatting>
  <conditionalFormatting sqref="H7:H19">
    <cfRule type="containsText" dxfId="53" priority="1" operator="containsText" text="PRIORITAIRE">
      <formula>NOT(ISERROR(SEARCH("PRIORITAIRE",H7)))</formula>
    </cfRule>
  </conditionalFormatting>
  <hyperlinks>
    <hyperlink ref="A5:B5" location="Sommaire!A1" display="SOMMAIRE" xr:uid="{0EDF3825-1044-D745-BA4D-6A4412D2264E}"/>
  </hyperlinks>
  <printOptions horizontalCentered="1" verticalCentered="1"/>
  <pageMargins left="0.7" right="0.7" top="0.75" bottom="0.75" header="0.3" footer="0.3"/>
  <pageSetup paperSize="9" scale="36" orientation="landscape" r:id="rId1"/>
  <headerFooter>
    <oddHeader>&amp;L&amp;"Calibri,Normal"&amp;K000000&amp;G&amp;C&amp;"Calibri Bold,Gras"&amp;24&amp;K000000Positionnement  Pédagogique</oddHeader>
    <oddFooter>&amp;L&amp;"Calibri,Normal"&amp;K0000002.1 MCCP Entretien de Positionnement Pédagogique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2D2DF2E8-793E-7E44-A504-C32EC4FFE8B5}">
          <x14:formula1>
            <xm:f>Légendes!$B$125:$B$129</xm:f>
          </x14:formula1>
          <xm:sqref>C7:G7</xm:sqref>
        </x14:dataValidation>
        <x14:dataValidation type="list" allowBlank="1" showInputMessage="1" showErrorMessage="1" xr:uid="{E50B28DC-319A-D243-BBAE-55B9EDE77925}">
          <x14:formula1>
            <xm:f>Légendes!$B$135:$B$139</xm:f>
          </x14:formula1>
          <xm:sqref>C8:G8</xm:sqref>
        </x14:dataValidation>
        <x14:dataValidation type="list" allowBlank="1" showInputMessage="1" showErrorMessage="1" xr:uid="{62CC5829-FFBA-1149-88B5-85973659487E}">
          <x14:formula1>
            <xm:f>Légendes!$B$141:$B$145</xm:f>
          </x14:formula1>
          <xm:sqref>C9:G9</xm:sqref>
        </x14:dataValidation>
        <x14:dataValidation type="list" allowBlank="1" showInputMessage="1" showErrorMessage="1" xr:uid="{01E94E9D-E058-4342-99AE-2B0A22E8EA08}">
          <x14:formula1>
            <xm:f>Légendes!$B$147:$B$151</xm:f>
          </x14:formula1>
          <xm:sqref>C10:G10</xm:sqref>
        </x14:dataValidation>
        <x14:dataValidation type="list" allowBlank="1" showInputMessage="1" showErrorMessage="1" xr:uid="{2F077D67-B6DE-7846-91DB-4E08BAEAC766}">
          <x14:formula1>
            <xm:f>Légendes!$B$153:$B$157</xm:f>
          </x14:formula1>
          <xm:sqref>C11:G11</xm:sqref>
        </x14:dataValidation>
        <x14:dataValidation type="list" allowBlank="1" showInputMessage="1" showErrorMessage="1" xr:uid="{C42F16A8-C508-814B-8B60-190D45CDA266}">
          <x14:formula1>
            <xm:f>Légendes!$B$159:$B$163</xm:f>
          </x14:formula1>
          <xm:sqref>C12:G12</xm:sqref>
        </x14:dataValidation>
        <x14:dataValidation type="list" allowBlank="1" showInputMessage="1" showErrorMessage="1" xr:uid="{7B357A7F-5CC2-5F4F-A4E8-849D38F8041E}">
          <x14:formula1>
            <xm:f>Légendes!$B$165:$B$169</xm:f>
          </x14:formula1>
          <xm:sqref>C13:G13</xm:sqref>
        </x14:dataValidation>
        <x14:dataValidation type="list" allowBlank="1" showInputMessage="1" showErrorMessage="1" xr:uid="{29C4D917-225A-0344-A283-C47896F87878}">
          <x14:formula1>
            <xm:f>Légendes!$B$171:$B$175</xm:f>
          </x14:formula1>
          <xm:sqref>C14:G14</xm:sqref>
        </x14:dataValidation>
        <x14:dataValidation type="list" allowBlank="1" showInputMessage="1" showErrorMessage="1" xr:uid="{674B13A3-4031-1A49-9ACD-ABDBEA40C554}">
          <x14:formula1>
            <xm:f>Légendes!$B$177:$B$181</xm:f>
          </x14:formula1>
          <xm:sqref>C15:G15</xm:sqref>
        </x14:dataValidation>
        <x14:dataValidation type="list" allowBlank="1" showInputMessage="1" showErrorMessage="1" xr:uid="{4445ACF7-2E1A-5B45-980F-C2A5472200A4}">
          <x14:formula1>
            <xm:f>Légendes!$B$183:$B$187</xm:f>
          </x14:formula1>
          <xm:sqref>C16:G16</xm:sqref>
        </x14:dataValidation>
        <x14:dataValidation type="list" allowBlank="1" showInputMessage="1" showErrorMessage="1" xr:uid="{7DE17379-FB72-864E-8445-05BE0A99A8A1}">
          <x14:formula1>
            <xm:f>Légendes!$B$189:$B$193</xm:f>
          </x14:formula1>
          <xm:sqref>C17:G17</xm:sqref>
        </x14:dataValidation>
        <x14:dataValidation type="list" allowBlank="1" showInputMessage="1" showErrorMessage="1" xr:uid="{7F28BB33-98E1-C645-A601-54D9C5CD271E}">
          <x14:formula1>
            <xm:f>Légendes!$B$195:$B$199</xm:f>
          </x14:formula1>
          <xm:sqref>C18:G18</xm:sqref>
        </x14:dataValidation>
        <x14:dataValidation type="list" allowBlank="1" showInputMessage="1" showErrorMessage="1" xr:uid="{FC218648-FFCE-5248-B9D4-CBD044EC6A03}">
          <x14:formula1>
            <xm:f>Légendes!$B$201:$B$205</xm:f>
          </x14:formula1>
          <xm:sqref>C19:G19</xm:sqref>
        </x14:dataValidation>
        <x14:dataValidation type="list" allowBlank="1" showInputMessage="1" showErrorMessage="1" xr:uid="{AB8B79DF-C192-294F-ABD2-C01C7F42AAC9}">
          <x14:formula1>
            <xm:f>Légendes!$B$131:$B$133</xm:f>
          </x14:formula1>
          <xm:sqref>H7:H19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970A3-08B9-4DD1-8D87-DB333D3F1414}">
  <sheetPr>
    <tabColor rgb="FF00B050"/>
    <pageSetUpPr fitToPage="1"/>
  </sheetPr>
  <dimension ref="B1:AW84"/>
  <sheetViews>
    <sheetView showGridLines="0" tabSelected="1" view="pageLayout" topLeftCell="A20" zoomScale="90" zoomScaleNormal="60" zoomScaleSheetLayoutView="40" zoomScalePageLayoutView="90" workbookViewId="0">
      <selection activeCell="D24" sqref="D24:I24"/>
    </sheetView>
  </sheetViews>
  <sheetFormatPr baseColWidth="10" defaultColWidth="10.6640625" defaultRowHeight="16"/>
  <cols>
    <col min="1" max="1" width="4.6640625" style="2" customWidth="1"/>
    <col min="2" max="2" width="19.6640625" style="2" customWidth="1"/>
    <col min="3" max="3" width="18.1640625" style="2" customWidth="1"/>
    <col min="4" max="6" width="18.6640625" style="2" customWidth="1"/>
    <col min="7" max="7" width="42.1640625" style="2" customWidth="1"/>
    <col min="8" max="8" width="5.1640625" style="2" hidden="1" customWidth="1"/>
    <col min="9" max="9" width="4.6640625" style="2" customWidth="1"/>
    <col min="10" max="10" width="20.6640625" style="2" customWidth="1"/>
    <col min="11" max="13" width="18.6640625" style="2" customWidth="1"/>
    <col min="14" max="14" width="54.6640625" style="2" customWidth="1"/>
    <col min="15" max="15" width="4.6640625" style="1" customWidth="1"/>
    <col min="16" max="16384" width="10.6640625" style="2"/>
  </cols>
  <sheetData>
    <row r="1" spans="2:49" ht="17" thickBot="1"/>
    <row r="2" spans="2:49" ht="100.25" customHeight="1" thickBot="1">
      <c r="B2" s="372" t="s">
        <v>496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8"/>
    </row>
    <row r="3" spans="2:49" ht="46.25" customHeight="1" thickBot="1">
      <c r="B3" s="113" t="s">
        <v>433</v>
      </c>
      <c r="C3" s="364"/>
      <c r="D3" s="364"/>
      <c r="E3" s="364"/>
      <c r="F3" s="364"/>
      <c r="G3" s="364"/>
      <c r="H3" s="364"/>
      <c r="I3" s="364"/>
      <c r="J3" s="364"/>
      <c r="K3" s="365"/>
      <c r="L3" s="115" t="s">
        <v>488</v>
      </c>
      <c r="M3" s="366"/>
      <c r="N3" s="225"/>
    </row>
    <row r="4" spans="2:49" ht="40.25" customHeight="1" thickBot="1">
      <c r="B4" s="221" t="s">
        <v>526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3"/>
    </row>
    <row r="5" spans="2:49" ht="46.25" customHeight="1">
      <c r="B5" s="298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99"/>
    </row>
    <row r="6" spans="2:49" ht="46.25" customHeight="1">
      <c r="B6" s="281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82"/>
    </row>
    <row r="7" spans="2:49" ht="46.25" customHeight="1" thickBot="1">
      <c r="B7" s="363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343"/>
    </row>
    <row r="8" spans="2:49" ht="40.25" customHeight="1" thickBot="1">
      <c r="B8" s="221" t="s">
        <v>485</v>
      </c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3"/>
    </row>
    <row r="9" spans="2:49" ht="46.25" customHeight="1">
      <c r="B9" s="298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99"/>
    </row>
    <row r="10" spans="2:49" ht="46.25" customHeight="1" thickBot="1">
      <c r="B10" s="304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2:49" s="4" customFormat="1" ht="40.25" customHeight="1" thickBot="1">
      <c r="B11" s="221" t="s">
        <v>487</v>
      </c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2:49" s="4" customFormat="1" ht="46.25" customHeight="1">
      <c r="B12" s="298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99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2:49" s="4" customFormat="1" ht="46.25" customHeight="1" thickBot="1">
      <c r="B13" s="304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6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2:49" s="4" customFormat="1" ht="40.25" customHeight="1" thickBot="1">
      <c r="B14" s="221" t="s">
        <v>486</v>
      </c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2:49" s="4" customFormat="1" ht="46.25" customHeight="1">
      <c r="B15" s="298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99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2:49" s="4" customFormat="1" ht="46.25" customHeight="1" thickBot="1">
      <c r="B16" s="304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6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2:49" ht="60" customHeight="1" thickBot="1">
      <c r="B17" s="382" t="s">
        <v>272</v>
      </c>
      <c r="C17" s="383"/>
      <c r="D17" s="367" t="s">
        <v>495</v>
      </c>
      <c r="E17" s="384"/>
      <c r="F17" s="384"/>
      <c r="G17" s="384"/>
      <c r="H17" s="384"/>
      <c r="I17" s="223"/>
      <c r="J17" s="117" t="s">
        <v>273</v>
      </c>
      <c r="K17" s="367" t="s">
        <v>274</v>
      </c>
      <c r="L17" s="368"/>
      <c r="M17" s="368"/>
      <c r="N17" s="369"/>
      <c r="O17" s="116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2:49" s="1" customFormat="1" ht="70.25" customHeight="1">
      <c r="B18" s="385" t="s">
        <v>497</v>
      </c>
      <c r="C18" s="386"/>
      <c r="D18" s="387" t="s">
        <v>169</v>
      </c>
      <c r="E18" s="388"/>
      <c r="F18" s="388"/>
      <c r="G18" s="388"/>
      <c r="H18" s="388"/>
      <c r="I18" s="226"/>
      <c r="J18" s="114" t="s">
        <v>465</v>
      </c>
      <c r="K18" s="338"/>
      <c r="L18" s="128"/>
      <c r="M18" s="128"/>
      <c r="N18" s="370"/>
    </row>
    <row r="19" spans="2:49" s="1" customFormat="1" ht="70.25" customHeight="1">
      <c r="B19" s="376" t="s">
        <v>498</v>
      </c>
      <c r="C19" s="377"/>
      <c r="D19" s="378" t="s">
        <v>191</v>
      </c>
      <c r="E19" s="379"/>
      <c r="F19" s="379"/>
      <c r="G19" s="379"/>
      <c r="H19" s="379"/>
      <c r="I19" s="300"/>
      <c r="J19" s="112" t="s">
        <v>465</v>
      </c>
      <c r="K19" s="371"/>
      <c r="L19" s="127"/>
      <c r="M19" s="127"/>
      <c r="N19" s="235"/>
    </row>
    <row r="20" spans="2:49" s="1" customFormat="1" ht="70.25" customHeight="1">
      <c r="B20" s="376" t="s">
        <v>499</v>
      </c>
      <c r="C20" s="377"/>
      <c r="D20" s="378" t="s">
        <v>197</v>
      </c>
      <c r="E20" s="379"/>
      <c r="F20" s="379"/>
      <c r="G20" s="379"/>
      <c r="H20" s="379"/>
      <c r="I20" s="300"/>
      <c r="J20" s="112" t="s">
        <v>109</v>
      </c>
      <c r="K20" s="371"/>
      <c r="L20" s="127"/>
      <c r="M20" s="127"/>
      <c r="N20" s="235"/>
    </row>
    <row r="21" spans="2:49" s="1" customFormat="1" ht="70.25" customHeight="1">
      <c r="B21" s="376" t="s">
        <v>500</v>
      </c>
      <c r="C21" s="377"/>
      <c r="D21" s="378" t="s">
        <v>209</v>
      </c>
      <c r="E21" s="379"/>
      <c r="F21" s="379"/>
      <c r="G21" s="379"/>
      <c r="H21" s="379"/>
      <c r="I21" s="300"/>
      <c r="J21" s="112" t="s">
        <v>464</v>
      </c>
      <c r="K21" s="371"/>
      <c r="L21" s="127"/>
      <c r="M21" s="127"/>
      <c r="N21" s="235"/>
    </row>
    <row r="22" spans="2:49" s="1" customFormat="1" ht="70.25" customHeight="1">
      <c r="B22" s="376" t="s">
        <v>501</v>
      </c>
      <c r="C22" s="377"/>
      <c r="D22" s="378" t="s">
        <v>216</v>
      </c>
      <c r="E22" s="379"/>
      <c r="F22" s="379"/>
      <c r="G22" s="379"/>
      <c r="H22" s="379"/>
      <c r="I22" s="300"/>
      <c r="J22" s="112" t="s">
        <v>109</v>
      </c>
      <c r="K22" s="371"/>
      <c r="L22" s="127"/>
      <c r="M22" s="127"/>
      <c r="N22" s="235"/>
    </row>
    <row r="23" spans="2:49" s="1" customFormat="1" ht="70.25" customHeight="1">
      <c r="B23" s="376" t="s">
        <v>502</v>
      </c>
      <c r="C23" s="377"/>
      <c r="D23" s="378" t="s">
        <v>226</v>
      </c>
      <c r="E23" s="379"/>
      <c r="F23" s="379"/>
      <c r="G23" s="379"/>
      <c r="H23" s="379"/>
      <c r="I23" s="300"/>
      <c r="J23" s="112" t="s">
        <v>109</v>
      </c>
      <c r="K23" s="371"/>
      <c r="L23" s="127"/>
      <c r="M23" s="127"/>
      <c r="N23" s="235"/>
    </row>
    <row r="24" spans="2:49" s="1" customFormat="1" ht="70.25" customHeight="1">
      <c r="B24" s="376" t="s">
        <v>503</v>
      </c>
      <c r="C24" s="377"/>
      <c r="D24" s="378" t="s">
        <v>241</v>
      </c>
      <c r="E24" s="379"/>
      <c r="F24" s="379"/>
      <c r="G24" s="379"/>
      <c r="H24" s="379"/>
      <c r="I24" s="300"/>
      <c r="J24" s="112" t="s">
        <v>465</v>
      </c>
      <c r="K24" s="371"/>
      <c r="L24" s="127"/>
      <c r="M24" s="127"/>
      <c r="N24" s="235"/>
    </row>
    <row r="25" spans="2:49" s="1" customFormat="1" ht="70.25" customHeight="1">
      <c r="B25" s="376" t="s">
        <v>504</v>
      </c>
      <c r="C25" s="377"/>
      <c r="D25" s="378" t="s">
        <v>247</v>
      </c>
      <c r="E25" s="379"/>
      <c r="F25" s="379"/>
      <c r="G25" s="379"/>
      <c r="H25" s="379"/>
      <c r="I25" s="300"/>
      <c r="J25" s="112" t="s">
        <v>464</v>
      </c>
      <c r="K25" s="371"/>
      <c r="L25" s="127"/>
      <c r="M25" s="127"/>
      <c r="N25" s="235"/>
    </row>
    <row r="26" spans="2:49" s="1" customFormat="1" ht="70.25" customHeight="1">
      <c r="B26" s="376" t="s">
        <v>505</v>
      </c>
      <c r="C26" s="377"/>
      <c r="D26" s="378" t="s">
        <v>253</v>
      </c>
      <c r="E26" s="379"/>
      <c r="F26" s="379"/>
      <c r="G26" s="379"/>
      <c r="H26" s="379"/>
      <c r="I26" s="300"/>
      <c r="J26" s="112" t="s">
        <v>109</v>
      </c>
      <c r="K26" s="371"/>
      <c r="L26" s="127"/>
      <c r="M26" s="127"/>
      <c r="N26" s="235"/>
    </row>
    <row r="27" spans="2:49" s="1" customFormat="1" ht="70.25" customHeight="1">
      <c r="B27" s="376" t="s">
        <v>506</v>
      </c>
      <c r="C27" s="377"/>
      <c r="D27" s="378" t="s">
        <v>266</v>
      </c>
      <c r="E27" s="379"/>
      <c r="F27" s="379"/>
      <c r="G27" s="379"/>
      <c r="H27" s="379"/>
      <c r="I27" s="300"/>
      <c r="J27" s="112" t="s">
        <v>464</v>
      </c>
      <c r="K27" s="371"/>
      <c r="L27" s="127"/>
      <c r="M27" s="127"/>
      <c r="N27" s="235"/>
    </row>
    <row r="28" spans="2:49" s="1" customFormat="1" ht="70.25" customHeight="1" thickBot="1">
      <c r="B28" s="376" t="s">
        <v>507</v>
      </c>
      <c r="C28" s="377"/>
      <c r="D28" s="378" t="s">
        <v>342</v>
      </c>
      <c r="E28" s="379"/>
      <c r="F28" s="379"/>
      <c r="G28" s="379"/>
      <c r="H28" s="379"/>
      <c r="I28" s="300"/>
      <c r="J28" s="112" t="s">
        <v>464</v>
      </c>
      <c r="K28" s="371"/>
      <c r="L28" s="127"/>
      <c r="M28" s="127"/>
      <c r="N28" s="235"/>
    </row>
    <row r="29" spans="2:49" s="1" customFormat="1" ht="40.25" customHeight="1" thickBot="1">
      <c r="B29" s="301" t="s">
        <v>492</v>
      </c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3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2:49" s="1" customFormat="1" ht="40.25" customHeight="1" thickBot="1">
      <c r="B30" s="373" t="s">
        <v>493</v>
      </c>
      <c r="C30" s="380"/>
      <c r="D30" s="380"/>
      <c r="E30" s="380"/>
      <c r="F30" s="380"/>
      <c r="G30" s="381"/>
      <c r="H30" s="373" t="s">
        <v>494</v>
      </c>
      <c r="I30" s="374"/>
      <c r="J30" s="374"/>
      <c r="K30" s="374"/>
      <c r="L30" s="374"/>
      <c r="M30" s="374"/>
      <c r="N30" s="37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2:49" s="1" customFormat="1" ht="60" customHeight="1">
      <c r="B31" s="292"/>
      <c r="C31" s="286"/>
      <c r="D31" s="286"/>
      <c r="E31" s="286"/>
      <c r="F31" s="286"/>
      <c r="G31" s="287"/>
      <c r="H31" s="344"/>
      <c r="I31" s="335"/>
      <c r="J31" s="335"/>
      <c r="K31" s="335"/>
      <c r="L31" s="335"/>
      <c r="M31" s="335"/>
      <c r="N31" s="345"/>
    </row>
    <row r="32" spans="2:49" s="1" customFormat="1" ht="60" customHeight="1">
      <c r="B32" s="341"/>
      <c r="C32" s="234"/>
      <c r="D32" s="234"/>
      <c r="E32" s="234"/>
      <c r="F32" s="234"/>
      <c r="G32" s="282"/>
      <c r="H32" s="341"/>
      <c r="I32" s="234"/>
      <c r="J32" s="234"/>
      <c r="K32" s="234"/>
      <c r="L32" s="234"/>
      <c r="M32" s="234"/>
      <c r="N32" s="282"/>
    </row>
    <row r="33" spans="2:49" s="1" customFormat="1" ht="60" customHeight="1">
      <c r="B33" s="341"/>
      <c r="C33" s="234"/>
      <c r="D33" s="234"/>
      <c r="E33" s="234"/>
      <c r="F33" s="234"/>
      <c r="G33" s="282"/>
      <c r="H33" s="341"/>
      <c r="I33" s="234"/>
      <c r="J33" s="234"/>
      <c r="K33" s="234"/>
      <c r="L33" s="234"/>
      <c r="M33" s="234"/>
      <c r="N33" s="282"/>
    </row>
    <row r="34" spans="2:49" s="1" customFormat="1" ht="60" customHeight="1">
      <c r="B34" s="341"/>
      <c r="C34" s="234"/>
      <c r="D34" s="234"/>
      <c r="E34" s="234"/>
      <c r="F34" s="234"/>
      <c r="G34" s="282"/>
      <c r="H34" s="341"/>
      <c r="I34" s="234"/>
      <c r="J34" s="234"/>
      <c r="K34" s="234"/>
      <c r="L34" s="234"/>
      <c r="M34" s="234"/>
      <c r="N34" s="282"/>
    </row>
    <row r="35" spans="2:49" s="1" customFormat="1" ht="60" customHeight="1">
      <c r="B35" s="341"/>
      <c r="C35" s="234"/>
      <c r="D35" s="234"/>
      <c r="E35" s="234"/>
      <c r="F35" s="234"/>
      <c r="G35" s="282"/>
      <c r="H35" s="341"/>
      <c r="I35" s="234"/>
      <c r="J35" s="234"/>
      <c r="K35" s="234"/>
      <c r="L35" s="234"/>
      <c r="M35" s="234"/>
      <c r="N35" s="282"/>
    </row>
    <row r="36" spans="2:49" s="1" customFormat="1" ht="60" customHeight="1" thickBot="1">
      <c r="B36" s="342"/>
      <c r="C36" s="236"/>
      <c r="D36" s="236"/>
      <c r="E36" s="236"/>
      <c r="F36" s="236"/>
      <c r="G36" s="343"/>
      <c r="H36" s="342"/>
      <c r="I36" s="236"/>
      <c r="J36" s="236"/>
      <c r="K36" s="236"/>
      <c r="L36" s="236"/>
      <c r="M36" s="236"/>
      <c r="N36" s="343"/>
    </row>
    <row r="37" spans="2:49" s="1" customFormat="1" ht="40.25" customHeight="1" thickBot="1">
      <c r="B37" s="301" t="s">
        <v>455</v>
      </c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3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2:49" s="1" customFormat="1">
      <c r="B38" s="344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45"/>
    </row>
    <row r="39" spans="2:49" s="1" customFormat="1">
      <c r="B39" s="246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317"/>
    </row>
    <row r="40" spans="2:49" s="1" customFormat="1">
      <c r="B40" s="246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317"/>
    </row>
    <row r="41" spans="2:49" s="1" customFormat="1">
      <c r="B41" s="246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317"/>
    </row>
    <row r="42" spans="2:49" s="1" customFormat="1">
      <c r="B42" s="246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317"/>
    </row>
    <row r="43" spans="2:49" s="1" customFormat="1">
      <c r="B43" s="246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317"/>
    </row>
    <row r="44" spans="2:49" s="1" customFormat="1">
      <c r="B44" s="246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317"/>
    </row>
    <row r="45" spans="2:49" s="1" customFormat="1">
      <c r="B45" s="246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317"/>
    </row>
    <row r="46" spans="2:49" s="1" customFormat="1">
      <c r="B46" s="246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317"/>
    </row>
    <row r="47" spans="2:49" s="1" customFormat="1">
      <c r="B47" s="246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317"/>
    </row>
    <row r="48" spans="2:49" s="1" customFormat="1">
      <c r="B48" s="246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317"/>
    </row>
    <row r="49" spans="2:14" s="1" customFormat="1">
      <c r="B49" s="246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317"/>
    </row>
    <row r="50" spans="2:14" s="1" customFormat="1">
      <c r="B50" s="246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317"/>
    </row>
    <row r="51" spans="2:14" s="1" customFormat="1">
      <c r="B51" s="246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317"/>
    </row>
    <row r="52" spans="2:14" s="1" customFormat="1">
      <c r="B52" s="246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317"/>
    </row>
    <row r="53" spans="2:14" s="1" customFormat="1">
      <c r="B53" s="246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317"/>
    </row>
    <row r="54" spans="2:14" s="1" customFormat="1">
      <c r="B54" s="246"/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317"/>
    </row>
    <row r="55" spans="2:14" s="1" customFormat="1">
      <c r="B55" s="246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317"/>
    </row>
    <row r="56" spans="2:14" s="1" customFormat="1">
      <c r="B56" s="246"/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317"/>
    </row>
    <row r="57" spans="2:14" s="1" customFormat="1" ht="17" thickBot="1">
      <c r="B57" s="233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319"/>
    </row>
    <row r="58" spans="2:14" s="1" customFormat="1"/>
    <row r="59" spans="2:14" s="1" customFormat="1"/>
    <row r="60" spans="2:14" s="1" customFormat="1"/>
    <row r="61" spans="2:14" s="1" customFormat="1"/>
    <row r="62" spans="2:14" s="1" customFormat="1"/>
    <row r="63" spans="2:14" s="1" customFormat="1"/>
    <row r="64" spans="2:1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</sheetData>
  <mergeCells count="69">
    <mergeCell ref="D24:I24"/>
    <mergeCell ref="D25:I25"/>
    <mergeCell ref="H33:N33"/>
    <mergeCell ref="B28:C28"/>
    <mergeCell ref="D28:I28"/>
    <mergeCell ref="K26:N26"/>
    <mergeCell ref="K27:N27"/>
    <mergeCell ref="K28:N28"/>
    <mergeCell ref="B27:C27"/>
    <mergeCell ref="D26:I26"/>
    <mergeCell ref="D27:I27"/>
    <mergeCell ref="B17:C17"/>
    <mergeCell ref="D17:I17"/>
    <mergeCell ref="B20:C20"/>
    <mergeCell ref="B21:C21"/>
    <mergeCell ref="D20:I20"/>
    <mergeCell ref="D21:I21"/>
    <mergeCell ref="B18:C18"/>
    <mergeCell ref="B19:C19"/>
    <mergeCell ref="D18:I18"/>
    <mergeCell ref="D19:I19"/>
    <mergeCell ref="B22:C22"/>
    <mergeCell ref="B23:C23"/>
    <mergeCell ref="D22:I22"/>
    <mergeCell ref="D23:I23"/>
    <mergeCell ref="B38:N57"/>
    <mergeCell ref="B36:G36"/>
    <mergeCell ref="H36:N36"/>
    <mergeCell ref="K23:N23"/>
    <mergeCell ref="K24:N24"/>
    <mergeCell ref="K25:N25"/>
    <mergeCell ref="K22:N22"/>
    <mergeCell ref="B29:N29"/>
    <mergeCell ref="B37:N37"/>
    <mergeCell ref="B30:G30"/>
    <mergeCell ref="B24:C24"/>
    <mergeCell ref="B25:C25"/>
    <mergeCell ref="B2:N2"/>
    <mergeCell ref="B34:G34"/>
    <mergeCell ref="H34:N34"/>
    <mergeCell ref="B35:G35"/>
    <mergeCell ref="H35:N35"/>
    <mergeCell ref="B31:G31"/>
    <mergeCell ref="H31:N31"/>
    <mergeCell ref="B32:G32"/>
    <mergeCell ref="H32:N32"/>
    <mergeCell ref="B33:G33"/>
    <mergeCell ref="B16:N16"/>
    <mergeCell ref="H30:N30"/>
    <mergeCell ref="B26:C26"/>
    <mergeCell ref="B14:N14"/>
    <mergeCell ref="B15:N15"/>
    <mergeCell ref="B8:N8"/>
    <mergeCell ref="B9:N9"/>
    <mergeCell ref="B10:N10"/>
    <mergeCell ref="B12:N12"/>
    <mergeCell ref="B13:N13"/>
    <mergeCell ref="B11:N11"/>
    <mergeCell ref="K17:N17"/>
    <mergeCell ref="K18:N18"/>
    <mergeCell ref="K19:N19"/>
    <mergeCell ref="K20:N20"/>
    <mergeCell ref="K21:N21"/>
    <mergeCell ref="B4:N4"/>
    <mergeCell ref="B5:N5"/>
    <mergeCell ref="B6:N6"/>
    <mergeCell ref="B7:N7"/>
    <mergeCell ref="C3:K3"/>
    <mergeCell ref="M3:N3"/>
  </mergeCells>
  <conditionalFormatting sqref="D18:H28">
    <cfRule type="expression" dxfId="52" priority="143">
      <formula>$J18="PRIORITAIRE"</formula>
    </cfRule>
  </conditionalFormatting>
  <conditionalFormatting sqref="J18:J28">
    <cfRule type="containsText" dxfId="51" priority="1" operator="containsText" text="PRIORITAIRE">
      <formula>NOT(ISERROR(SEARCH("PRIORITAIRE",J18)))</formula>
    </cfRule>
  </conditionalFormatting>
  <hyperlinks>
    <hyperlink ref="B3" location="Sommaire!A1" display="SOMMAIRE" xr:uid="{D65BFA9B-D696-F34B-9762-6F67669B9DE4}"/>
  </hyperlinks>
  <printOptions horizontalCentered="1" verticalCentered="1"/>
  <pageMargins left="0.25" right="0.25" top="0.75" bottom="0.75" header="0.3" footer="0.3"/>
  <pageSetup paperSize="9" scale="14" orientation="portrait" r:id="rId1"/>
  <headerFooter>
    <oddHeader>&amp;L&amp;"Calibri,Normal"&amp;K000000&amp;G&amp;C&amp;"Calibri Bold,Gras"&amp;14&amp;K000000PARCOURS CLES EN MAINS</oddHeader>
    <oddFooter>&amp;L&amp;"Calibri,Normal"&amp;K000000&amp;G&amp;CClésenMains/2.1 MCCP Positionnement pédagogique/MAJ Août 2022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108C9604-F57B-4F6C-87A8-897E6E155AA5}">
          <x14:formula1>
            <xm:f>Légendes!$B$131:$B$133</xm:f>
          </x14:formula1>
          <xm:sqref>J18:J28</xm:sqref>
        </x14:dataValidation>
        <x14:dataValidation type="list" allowBlank="1" showInputMessage="1" showErrorMessage="1" xr:uid="{F593E8C8-A1B0-41B5-A7C2-66FDEEB360DA}">
          <x14:formula1>
            <xm:f>Légendes!$B$183:$B$187</xm:f>
          </x14:formula1>
          <xm:sqref>D26:I26</xm:sqref>
        </x14:dataValidation>
        <x14:dataValidation type="list" allowBlank="1" showInputMessage="1" showErrorMessage="1" xr:uid="{3EE68767-B236-41B6-8B57-21D137F5DE9D}">
          <x14:formula1>
            <xm:f>Légendes!$B$177:$B$181</xm:f>
          </x14:formula1>
          <xm:sqref>D25:I25</xm:sqref>
        </x14:dataValidation>
        <x14:dataValidation type="list" allowBlank="1" showInputMessage="1" showErrorMessage="1" xr:uid="{32B6A11B-E6A8-4408-86FD-B5824D93805B}">
          <x14:formula1>
            <xm:f>Légendes!$B$171:$B$175</xm:f>
          </x14:formula1>
          <xm:sqref>D24:I24</xm:sqref>
        </x14:dataValidation>
        <x14:dataValidation type="list" allowBlank="1" showInputMessage="1" showErrorMessage="1" xr:uid="{69D2C6D2-3CF0-4954-9E3C-BACEEB523AD8}">
          <x14:formula1>
            <xm:f>Légendes!$B$165:$B$169</xm:f>
          </x14:formula1>
          <xm:sqref>D23:I23</xm:sqref>
        </x14:dataValidation>
        <x14:dataValidation type="list" allowBlank="1" showInputMessage="1" showErrorMessage="1" xr:uid="{99F115E4-362C-475C-96F3-3A304893C83E}">
          <x14:formula1>
            <xm:f>Légendes!$B$159:$B$163</xm:f>
          </x14:formula1>
          <xm:sqref>D22:I22</xm:sqref>
        </x14:dataValidation>
        <x14:dataValidation type="list" allowBlank="1" showInputMessage="1" showErrorMessage="1" xr:uid="{A5100E43-D99B-4D6E-A6F1-39BA33ABFF8E}">
          <x14:formula1>
            <xm:f>Légendes!$B$153:$B$157</xm:f>
          </x14:formula1>
          <xm:sqref>D21:I21</xm:sqref>
        </x14:dataValidation>
        <x14:dataValidation type="list" allowBlank="1" showInputMessage="1" showErrorMessage="1" xr:uid="{8F50E782-D099-4EBC-BEB0-22DE7625FB94}">
          <x14:formula1>
            <xm:f>Légendes!$B$147:$B$151</xm:f>
          </x14:formula1>
          <xm:sqref>D20:I20</xm:sqref>
        </x14:dataValidation>
        <x14:dataValidation type="list" allowBlank="1" showInputMessage="1" showErrorMessage="1" xr:uid="{A479B71C-017E-4548-B518-2E7B8640E0B4}">
          <x14:formula1>
            <xm:f>Légendes!$B$141:$B$145</xm:f>
          </x14:formula1>
          <xm:sqref>D19:I19</xm:sqref>
        </x14:dataValidation>
        <x14:dataValidation type="list" allowBlank="1" showInputMessage="1" showErrorMessage="1" xr:uid="{09255B95-0E31-46D6-9FA8-169EC26A4B79}">
          <x14:formula1>
            <xm:f>Légendes!$B$125:$B$129</xm:f>
          </x14:formula1>
          <xm:sqref>D18:H18</xm:sqref>
        </x14:dataValidation>
        <x14:dataValidation type="list" allowBlank="1" showInputMessage="1" showErrorMessage="1" xr:uid="{8010227B-4E7E-4744-A92F-E6AA4982F114}">
          <x14:formula1>
            <xm:f>Légendes!$B$195:$B$199</xm:f>
          </x14:formula1>
          <xm:sqref>D27:I27</xm:sqref>
        </x14:dataValidation>
        <x14:dataValidation type="list" allowBlank="1" showInputMessage="1" showErrorMessage="1" xr:uid="{8F4A1041-F38D-448F-A3D2-B24C085B0CD0}">
          <x14:formula1>
            <xm:f>Légendes!$B$201:$B$205</xm:f>
          </x14:formula1>
          <xm:sqref>D28:I28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56CE9-420D-5748-8A73-2441E3D58D71}">
  <sheetPr>
    <pageSetUpPr fitToPage="1"/>
  </sheetPr>
  <dimension ref="A1:BC55"/>
  <sheetViews>
    <sheetView zoomScale="70" zoomScaleNormal="70" workbookViewId="0">
      <selection activeCell="C1" sqref="A1:XFD5"/>
    </sheetView>
  </sheetViews>
  <sheetFormatPr baseColWidth="10" defaultColWidth="10.6640625" defaultRowHeight="16"/>
  <cols>
    <col min="1" max="3" width="22.6640625" style="2" customWidth="1"/>
    <col min="4" max="4" width="15.1640625" style="2" customWidth="1"/>
    <col min="5" max="5" width="14.6640625" style="2" customWidth="1"/>
    <col min="6" max="6" width="15" style="2" customWidth="1"/>
    <col min="7" max="7" width="14" style="2" customWidth="1"/>
    <col min="8" max="8" width="14.5" style="2" customWidth="1"/>
    <col min="9" max="9" width="12.6640625" style="2" customWidth="1"/>
    <col min="10" max="10" width="14" style="2" customWidth="1"/>
    <col min="11" max="11" width="12.6640625" style="2" customWidth="1"/>
    <col min="12" max="12" width="12" style="2" customWidth="1"/>
    <col min="13" max="13" width="11.6640625" style="2" customWidth="1"/>
    <col min="14" max="14" width="13.5" style="2" customWidth="1"/>
    <col min="15" max="15" width="13" style="2" customWidth="1"/>
    <col min="16" max="19" width="10.6640625" style="1"/>
    <col min="20" max="16384" width="10.6640625" style="2"/>
  </cols>
  <sheetData>
    <row r="1" spans="1:55" ht="30" customHeight="1">
      <c r="A1" s="408" t="s">
        <v>456</v>
      </c>
      <c r="B1" s="321"/>
      <c r="C1" s="119" t="s">
        <v>454</v>
      </c>
      <c r="D1" s="323"/>
      <c r="E1" s="324"/>
      <c r="F1" s="325"/>
      <c r="G1" s="119" t="s">
        <v>443</v>
      </c>
      <c r="H1" s="330"/>
      <c r="I1" s="330"/>
      <c r="J1" s="325"/>
      <c r="K1" s="119" t="s">
        <v>0</v>
      </c>
      <c r="L1" s="255"/>
      <c r="M1" s="255"/>
      <c r="N1" s="255"/>
      <c r="O1" s="25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s="4" customFormat="1" ht="30" customHeight="1">
      <c r="A2" s="322"/>
      <c r="B2" s="140"/>
      <c r="C2" s="326" t="s">
        <v>1</v>
      </c>
      <c r="D2" s="327"/>
      <c r="E2" s="328" t="s">
        <v>2</v>
      </c>
      <c r="F2" s="329"/>
      <c r="G2" s="309" t="s">
        <v>1</v>
      </c>
      <c r="H2" s="124"/>
      <c r="I2" s="328" t="s">
        <v>2</v>
      </c>
      <c r="J2" s="310"/>
      <c r="K2" s="309" t="s">
        <v>3</v>
      </c>
      <c r="L2" s="181"/>
      <c r="M2" s="181"/>
      <c r="N2" s="181"/>
      <c r="O2" s="310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5" s="4" customFormat="1" ht="30" customHeight="1">
      <c r="A3" s="322"/>
      <c r="B3" s="140"/>
      <c r="C3" s="44"/>
      <c r="D3" s="1"/>
      <c r="E3" s="316"/>
      <c r="F3" s="317"/>
      <c r="G3" s="232"/>
      <c r="H3" s="313"/>
      <c r="I3" s="307"/>
      <c r="J3" s="219"/>
      <c r="K3" s="246"/>
      <c r="L3" s="129"/>
      <c r="M3" s="129"/>
      <c r="N3" s="129"/>
      <c r="O3" s="219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5" ht="24" customHeight="1" thickBot="1">
      <c r="A4" s="322"/>
      <c r="B4" s="140"/>
      <c r="C4" s="45"/>
      <c r="D4" s="46"/>
      <c r="E4" s="318"/>
      <c r="F4" s="319"/>
      <c r="G4" s="247"/>
      <c r="H4" s="314"/>
      <c r="I4" s="308"/>
      <c r="J4" s="225"/>
      <c r="K4" s="247"/>
      <c r="L4" s="224"/>
      <c r="M4" s="224"/>
      <c r="N4" s="224"/>
      <c r="O4" s="225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5" ht="40.25" customHeight="1" thickBot="1">
      <c r="A5" s="311" t="s">
        <v>433</v>
      </c>
      <c r="B5" s="312"/>
      <c r="C5" s="315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3"/>
    </row>
    <row r="6" spans="1:55" s="6" customFormat="1" ht="40.25" customHeight="1" thickBot="1">
      <c r="A6" s="396" t="s">
        <v>290</v>
      </c>
      <c r="B6" s="357"/>
      <c r="C6" s="357"/>
      <c r="D6" s="357"/>
      <c r="E6" s="357"/>
      <c r="F6" s="357"/>
      <c r="G6" s="357"/>
      <c r="H6" s="357"/>
      <c r="I6" s="222"/>
      <c r="J6" s="222"/>
      <c r="K6" s="222"/>
      <c r="L6" s="222"/>
      <c r="M6" s="222"/>
      <c r="N6" s="222"/>
      <c r="O6" s="223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55" ht="14" customHeight="1">
      <c r="A7" s="397" t="s">
        <v>14</v>
      </c>
      <c r="B7" s="398"/>
      <c r="C7" s="399"/>
      <c r="D7" s="399"/>
      <c r="E7" s="399"/>
      <c r="F7" s="400"/>
      <c r="G7" s="403" t="s">
        <v>291</v>
      </c>
      <c r="H7" s="405" t="s">
        <v>292</v>
      </c>
      <c r="I7" s="406"/>
      <c r="J7" s="406"/>
      <c r="K7" s="406"/>
      <c r="L7" s="406"/>
      <c r="M7" s="406"/>
      <c r="N7" s="406"/>
      <c r="O7" s="406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5" s="6" customFormat="1" ht="40.25" customHeight="1" thickBot="1">
      <c r="A8" s="401"/>
      <c r="B8" s="401"/>
      <c r="C8" s="401"/>
      <c r="D8" s="401"/>
      <c r="E8" s="401"/>
      <c r="F8" s="402"/>
      <c r="G8" s="404"/>
      <c r="H8" s="407"/>
      <c r="I8" s="151"/>
      <c r="J8" s="151"/>
      <c r="K8" s="151"/>
      <c r="L8" s="151"/>
      <c r="M8" s="151"/>
      <c r="N8" s="151"/>
      <c r="O8" s="15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1:55" s="1" customFormat="1" ht="60" customHeight="1" thickBot="1">
      <c r="A9" s="393" t="s">
        <v>463</v>
      </c>
      <c r="B9" s="351"/>
      <c r="C9" s="351"/>
      <c r="D9" s="351"/>
      <c r="E9" s="351"/>
      <c r="F9" s="352"/>
      <c r="G9" s="80" t="s">
        <v>343</v>
      </c>
      <c r="H9" s="394" t="s">
        <v>7</v>
      </c>
      <c r="I9" s="395"/>
      <c r="J9" s="394" t="s">
        <v>7</v>
      </c>
      <c r="K9" s="395"/>
      <c r="L9" s="394" t="s">
        <v>7</v>
      </c>
      <c r="M9" s="395"/>
      <c r="N9" s="394" t="s">
        <v>7</v>
      </c>
      <c r="O9" s="395"/>
    </row>
    <row r="10" spans="1:55" s="1" customFormat="1" ht="60" customHeight="1" thickBot="1">
      <c r="A10" s="393"/>
      <c r="B10" s="351"/>
      <c r="C10" s="351"/>
      <c r="D10" s="351"/>
      <c r="E10" s="351"/>
      <c r="F10" s="352"/>
      <c r="G10" s="80" t="s">
        <v>17</v>
      </c>
      <c r="H10" s="394" t="s">
        <v>138</v>
      </c>
      <c r="I10" s="395"/>
      <c r="J10" s="394" t="s">
        <v>140</v>
      </c>
      <c r="K10" s="395"/>
      <c r="L10" s="394" t="s">
        <v>7</v>
      </c>
      <c r="M10" s="395"/>
      <c r="N10" s="394" t="s">
        <v>7</v>
      </c>
      <c r="O10" s="395"/>
    </row>
    <row r="11" spans="1:55" s="1" customFormat="1" ht="60" customHeight="1" thickBot="1">
      <c r="A11" s="393"/>
      <c r="B11" s="351"/>
      <c r="C11" s="351"/>
      <c r="D11" s="351"/>
      <c r="E11" s="351"/>
      <c r="F11" s="352"/>
      <c r="G11" s="80" t="s">
        <v>105</v>
      </c>
      <c r="H11" s="394" t="s">
        <v>9</v>
      </c>
      <c r="I11" s="395"/>
      <c r="J11" s="394" t="s">
        <v>11</v>
      </c>
      <c r="K11" s="395"/>
      <c r="L11" s="394" t="s">
        <v>344</v>
      </c>
      <c r="M11" s="395"/>
      <c r="N11" s="394" t="s">
        <v>7</v>
      </c>
      <c r="O11" s="395"/>
    </row>
    <row r="12" spans="1:55" s="1" customFormat="1" ht="60" customHeight="1" thickBot="1">
      <c r="A12" s="393"/>
      <c r="B12" s="351"/>
      <c r="C12" s="351"/>
      <c r="D12" s="351"/>
      <c r="E12" s="351"/>
      <c r="F12" s="352"/>
      <c r="G12" s="80" t="s">
        <v>343</v>
      </c>
      <c r="H12" s="394" t="s">
        <v>7</v>
      </c>
      <c r="I12" s="395"/>
      <c r="J12" s="394" t="s">
        <v>7</v>
      </c>
      <c r="K12" s="395"/>
      <c r="L12" s="394" t="s">
        <v>7</v>
      </c>
      <c r="M12" s="395"/>
      <c r="N12" s="394" t="s">
        <v>7</v>
      </c>
      <c r="O12" s="395"/>
    </row>
    <row r="13" spans="1:55" s="1" customFormat="1" ht="60" customHeight="1" thickBot="1">
      <c r="A13" s="393"/>
      <c r="B13" s="351"/>
      <c r="C13" s="351"/>
      <c r="D13" s="351"/>
      <c r="E13" s="351"/>
      <c r="F13" s="352"/>
      <c r="G13" s="80" t="s">
        <v>343</v>
      </c>
      <c r="H13" s="394" t="s">
        <v>7</v>
      </c>
      <c r="I13" s="395"/>
      <c r="J13" s="394" t="s">
        <v>7</v>
      </c>
      <c r="K13" s="395"/>
      <c r="L13" s="394" t="s">
        <v>7</v>
      </c>
      <c r="M13" s="395"/>
      <c r="N13" s="394" t="s">
        <v>7</v>
      </c>
      <c r="O13" s="395"/>
    </row>
    <row r="14" spans="1:55" s="1" customFormat="1" ht="60" customHeight="1" thickBot="1">
      <c r="A14" s="393"/>
      <c r="B14" s="351"/>
      <c r="C14" s="351"/>
      <c r="D14" s="351"/>
      <c r="E14" s="351"/>
      <c r="F14" s="352"/>
      <c r="G14" s="80" t="s">
        <v>343</v>
      </c>
      <c r="H14" s="394" t="s">
        <v>7</v>
      </c>
      <c r="I14" s="395"/>
      <c r="J14" s="394" t="s">
        <v>7</v>
      </c>
      <c r="K14" s="395"/>
      <c r="L14" s="394" t="s">
        <v>7</v>
      </c>
      <c r="M14" s="395"/>
      <c r="N14" s="394" t="s">
        <v>7</v>
      </c>
      <c r="O14" s="395"/>
    </row>
    <row r="15" spans="1:55" s="1" customFormat="1" ht="60" customHeight="1" thickBot="1">
      <c r="A15" s="393"/>
      <c r="B15" s="351"/>
      <c r="C15" s="351"/>
      <c r="D15" s="351"/>
      <c r="E15" s="351"/>
      <c r="F15" s="352"/>
      <c r="G15" s="80" t="s">
        <v>18</v>
      </c>
      <c r="H15" s="394" t="s">
        <v>7</v>
      </c>
      <c r="I15" s="395"/>
      <c r="J15" s="394" t="s">
        <v>7</v>
      </c>
      <c r="K15" s="395"/>
      <c r="L15" s="394" t="s">
        <v>7</v>
      </c>
      <c r="M15" s="395"/>
      <c r="N15" s="394" t="s">
        <v>7</v>
      </c>
      <c r="O15" s="395"/>
    </row>
    <row r="16" spans="1:55" s="1" customFormat="1" ht="60" customHeight="1" thickBot="1">
      <c r="A16" s="393"/>
      <c r="B16" s="351"/>
      <c r="C16" s="351"/>
      <c r="D16" s="351"/>
      <c r="E16" s="351"/>
      <c r="F16" s="352"/>
      <c r="G16" s="80" t="s">
        <v>343</v>
      </c>
      <c r="H16" s="394" t="s">
        <v>7</v>
      </c>
      <c r="I16" s="395"/>
      <c r="J16" s="394" t="s">
        <v>7</v>
      </c>
      <c r="K16" s="395"/>
      <c r="L16" s="394" t="s">
        <v>7</v>
      </c>
      <c r="M16" s="395"/>
      <c r="N16" s="394" t="s">
        <v>7</v>
      </c>
      <c r="O16" s="395"/>
    </row>
    <row r="17" spans="1:15" s="1" customFormat="1" ht="60" customHeight="1" thickBot="1">
      <c r="A17" s="393"/>
      <c r="B17" s="351"/>
      <c r="C17" s="351"/>
      <c r="D17" s="351"/>
      <c r="E17" s="351"/>
      <c r="F17" s="352"/>
      <c r="G17" s="80" t="s">
        <v>17</v>
      </c>
      <c r="H17" s="394" t="s">
        <v>345</v>
      </c>
      <c r="I17" s="395"/>
      <c r="J17" s="394" t="s">
        <v>7</v>
      </c>
      <c r="K17" s="395"/>
      <c r="L17" s="394" t="s">
        <v>7</v>
      </c>
      <c r="M17" s="395"/>
      <c r="N17" s="394" t="s">
        <v>7</v>
      </c>
      <c r="O17" s="395"/>
    </row>
    <row r="18" spans="1:15" s="1" customFormat="1" ht="60" customHeight="1" thickBot="1">
      <c r="A18" s="393"/>
      <c r="B18" s="351"/>
      <c r="C18" s="351"/>
      <c r="D18" s="351"/>
      <c r="E18" s="351"/>
      <c r="F18" s="352"/>
      <c r="G18" s="80" t="s">
        <v>18</v>
      </c>
      <c r="H18" s="394" t="s">
        <v>7</v>
      </c>
      <c r="I18" s="395"/>
      <c r="J18" s="394" t="s">
        <v>7</v>
      </c>
      <c r="K18" s="395"/>
      <c r="L18" s="394" t="s">
        <v>7</v>
      </c>
      <c r="M18" s="395"/>
      <c r="N18" s="394" t="s">
        <v>7</v>
      </c>
      <c r="O18" s="395"/>
    </row>
    <row r="19" spans="1:15" s="1" customFormat="1" ht="60" customHeight="1" thickBot="1">
      <c r="A19" s="393"/>
      <c r="B19" s="351"/>
      <c r="C19" s="351"/>
      <c r="D19" s="351"/>
      <c r="E19" s="351"/>
      <c r="F19" s="352"/>
      <c r="G19" s="80" t="s">
        <v>105</v>
      </c>
      <c r="H19" s="394" t="s">
        <v>13</v>
      </c>
      <c r="I19" s="395"/>
      <c r="J19" s="394" t="s">
        <v>436</v>
      </c>
      <c r="K19" s="395"/>
      <c r="L19" s="394" t="s">
        <v>149</v>
      </c>
      <c r="M19" s="395"/>
      <c r="N19" s="394" t="s">
        <v>7</v>
      </c>
      <c r="O19" s="395"/>
    </row>
    <row r="20" spans="1:15" s="1" customFormat="1" ht="60" customHeight="1" thickBot="1">
      <c r="A20" s="393"/>
      <c r="B20" s="351"/>
      <c r="C20" s="351"/>
      <c r="D20" s="351"/>
      <c r="E20" s="351"/>
      <c r="F20" s="352"/>
      <c r="G20" s="80" t="s">
        <v>343</v>
      </c>
      <c r="H20" s="394" t="s">
        <v>7</v>
      </c>
      <c r="I20" s="395"/>
      <c r="J20" s="394" t="s">
        <v>7</v>
      </c>
      <c r="K20" s="395"/>
      <c r="L20" s="394" t="s">
        <v>7</v>
      </c>
      <c r="M20" s="395"/>
      <c r="N20" s="394" t="s">
        <v>7</v>
      </c>
      <c r="O20" s="395"/>
    </row>
    <row r="21" spans="1:15" ht="40.25" customHeight="1" thickBot="1">
      <c r="A21" s="389" t="s">
        <v>455</v>
      </c>
      <c r="B21" s="390"/>
      <c r="C21" s="390"/>
      <c r="D21" s="390"/>
      <c r="E21" s="390"/>
      <c r="F21" s="390"/>
      <c r="G21" s="391"/>
      <c r="H21" s="391"/>
      <c r="I21" s="391"/>
      <c r="J21" s="391"/>
      <c r="K21" s="391"/>
      <c r="L21" s="391"/>
      <c r="M21" s="391"/>
      <c r="N21" s="391"/>
      <c r="O21" s="392"/>
    </row>
    <row r="22" spans="1:15" s="1" customFormat="1">
      <c r="A22" s="334"/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6"/>
    </row>
    <row r="23" spans="1:15" s="1" customFormat="1">
      <c r="A23" s="316"/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337"/>
    </row>
    <row r="24" spans="1:15" s="1" customFormat="1">
      <c r="A24" s="316"/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337"/>
    </row>
    <row r="25" spans="1:15" s="1" customFormat="1">
      <c r="A25" s="316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337"/>
    </row>
    <row r="26" spans="1:15" s="1" customFormat="1">
      <c r="A26" s="316"/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337"/>
    </row>
    <row r="27" spans="1:15" s="1" customFormat="1">
      <c r="A27" s="316"/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337"/>
    </row>
    <row r="28" spans="1:15" s="1" customFormat="1">
      <c r="A28" s="338"/>
      <c r="B28" s="339"/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40"/>
    </row>
    <row r="29" spans="1:15" s="1" customFormat="1"/>
    <row r="30" spans="1:15" s="1" customFormat="1"/>
    <row r="31" spans="1:15" s="1" customFormat="1"/>
    <row r="32" spans="1:15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</sheetData>
  <mergeCells count="81">
    <mergeCell ref="G1:J1"/>
    <mergeCell ref="K1:O1"/>
    <mergeCell ref="G2:H2"/>
    <mergeCell ref="A5:B5"/>
    <mergeCell ref="A1:B4"/>
    <mergeCell ref="C1:F1"/>
    <mergeCell ref="C2:D2"/>
    <mergeCell ref="E2:F2"/>
    <mergeCell ref="E3:F4"/>
    <mergeCell ref="C5:O5"/>
    <mergeCell ref="I2:J2"/>
    <mergeCell ref="K2:O2"/>
    <mergeCell ref="G3:H4"/>
    <mergeCell ref="I3:J4"/>
    <mergeCell ref="K3:O4"/>
    <mergeCell ref="A6:O6"/>
    <mergeCell ref="A10:F10"/>
    <mergeCell ref="H10:I10"/>
    <mergeCell ref="J10:K10"/>
    <mergeCell ref="L10:M10"/>
    <mergeCell ref="N10:O10"/>
    <mergeCell ref="A9:F9"/>
    <mergeCell ref="H9:I9"/>
    <mergeCell ref="J9:K9"/>
    <mergeCell ref="L9:M9"/>
    <mergeCell ref="N9:O9"/>
    <mergeCell ref="A7:F8"/>
    <mergeCell ref="G7:G8"/>
    <mergeCell ref="H7:O8"/>
    <mergeCell ref="A12:F12"/>
    <mergeCell ref="H12:I12"/>
    <mergeCell ref="J12:K12"/>
    <mergeCell ref="L12:M12"/>
    <mergeCell ref="N12:O12"/>
    <mergeCell ref="A11:F11"/>
    <mergeCell ref="H11:I11"/>
    <mergeCell ref="J11:K11"/>
    <mergeCell ref="L11:M11"/>
    <mergeCell ref="N11:O11"/>
    <mergeCell ref="A14:F14"/>
    <mergeCell ref="H14:I14"/>
    <mergeCell ref="J14:K14"/>
    <mergeCell ref="L14:M14"/>
    <mergeCell ref="N14:O14"/>
    <mergeCell ref="A13:F13"/>
    <mergeCell ref="H13:I13"/>
    <mergeCell ref="J13:K13"/>
    <mergeCell ref="L13:M13"/>
    <mergeCell ref="N13:O13"/>
    <mergeCell ref="A16:F16"/>
    <mergeCell ref="H16:I16"/>
    <mergeCell ref="J16:K16"/>
    <mergeCell ref="L16:M16"/>
    <mergeCell ref="N16:O16"/>
    <mergeCell ref="A15:F15"/>
    <mergeCell ref="H15:I15"/>
    <mergeCell ref="J15:K15"/>
    <mergeCell ref="L15:M15"/>
    <mergeCell ref="N15:O15"/>
    <mergeCell ref="A18:F18"/>
    <mergeCell ref="H18:I18"/>
    <mergeCell ref="J18:K18"/>
    <mergeCell ref="L18:M18"/>
    <mergeCell ref="N18:O18"/>
    <mergeCell ref="A17:F17"/>
    <mergeCell ref="H17:I17"/>
    <mergeCell ref="J17:K17"/>
    <mergeCell ref="L17:M17"/>
    <mergeCell ref="N17:O17"/>
    <mergeCell ref="A21:O21"/>
    <mergeCell ref="A22:O28"/>
    <mergeCell ref="A19:F19"/>
    <mergeCell ref="H19:I19"/>
    <mergeCell ref="J19:K19"/>
    <mergeCell ref="L19:M19"/>
    <mergeCell ref="N19:O19"/>
    <mergeCell ref="A20:F20"/>
    <mergeCell ref="H20:I20"/>
    <mergeCell ref="J20:K20"/>
    <mergeCell ref="L20:M20"/>
    <mergeCell ref="N20:O20"/>
  </mergeCells>
  <conditionalFormatting sqref="A9:A20">
    <cfRule type="expression" dxfId="50" priority="9">
      <formula>($G9="Réalisation partielle")</formula>
    </cfRule>
    <cfRule type="expression" dxfId="49" priority="28">
      <formula>($G9="Non atteint")</formula>
    </cfRule>
  </conditionalFormatting>
  <conditionalFormatting sqref="G9:G20">
    <cfRule type="containsText" dxfId="48" priority="6" operator="containsText" text="Non atteint">
      <formula>NOT(ISERROR(SEARCH("Non atteint",G9)))</formula>
    </cfRule>
    <cfRule type="containsText" dxfId="47" priority="7" operator="containsText" text="Réalisation partielle">
      <formula>NOT(ISERROR(SEARCH("Réalisation partielle",G9)))</formula>
    </cfRule>
  </conditionalFormatting>
  <conditionalFormatting sqref="H9:H20">
    <cfRule type="containsText" dxfId="46" priority="10" operator="containsText" text="0 - Non déterminé">
      <formula>NOT(ISERROR(SEARCH("0 - Non déterminé",H9)))</formula>
    </cfRule>
  </conditionalFormatting>
  <conditionalFormatting sqref="J9:J20 L9:L20 N9:N20">
    <cfRule type="containsText" dxfId="45" priority="1" operator="containsText" text="0 - Non déterminé">
      <formula>NOT(ISERROR(SEARCH("0 - Non déterminé",J9)))</formula>
    </cfRule>
  </conditionalFormatting>
  <hyperlinks>
    <hyperlink ref="A5:B5" location="Sommaire!A1" display="SOMMAIRE" xr:uid="{B54CB39F-8B76-1B48-B61E-C8F0012F56FA}"/>
  </hyperlinks>
  <printOptions horizontalCentered="1" verticalCentered="1"/>
  <pageMargins left="0.7" right="0.7" top="0.75" bottom="0.75" header="0.3" footer="0.3"/>
  <pageSetup paperSize="9" scale="43" orientation="landscape" r:id="rId1"/>
  <headerFooter>
    <oddHeader>&amp;L&amp;"Calibri,Normal"&amp;K000000&amp;G&amp;C&amp;"Helvetica,Normal"&amp;K000000MCCP Feuille de route initiale</oddHeader>
    <oddFooter>&amp;L&amp;"Calibri,Normal"&amp;K0000002.2 MCCP Feuille de route initiale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CC7059C-2646-144B-9A7F-C60787894F82}">
          <x14:formula1>
            <xm:f>Légendes!$E$65:$E$68</xm:f>
          </x14:formula1>
          <xm:sqref>G9:G20</xm:sqref>
        </x14:dataValidation>
        <x14:dataValidation type="list" allowBlank="1" showInputMessage="1" showErrorMessage="1" xr:uid="{165B63D9-FCCC-984D-8D25-55A450DF76C7}">
          <x14:formula1>
            <xm:f>Légendes!$B$97:$B$108</xm:f>
          </x14:formula1>
          <xm:sqref>H9:O20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0DDA4-1BCD-4B43-AA79-8779523E8AF7}">
  <sheetPr>
    <pageSetUpPr fitToPage="1"/>
  </sheetPr>
  <dimension ref="A1:BE61"/>
  <sheetViews>
    <sheetView zoomScale="80" zoomScaleNormal="80" workbookViewId="0">
      <selection activeCell="A6" sqref="A6:Q10"/>
    </sheetView>
  </sheetViews>
  <sheetFormatPr baseColWidth="10" defaultColWidth="10.6640625" defaultRowHeight="16"/>
  <cols>
    <col min="1" max="1" width="36" style="2" customWidth="1"/>
    <col min="2" max="2" width="26.1640625" style="2" customWidth="1"/>
    <col min="3" max="3" width="27" style="2" customWidth="1"/>
    <col min="4" max="5" width="15.1640625" style="2" customWidth="1"/>
    <col min="6" max="6" width="14.6640625" style="2" customWidth="1"/>
    <col min="7" max="7" width="15" style="2" customWidth="1"/>
    <col min="8" max="8" width="14" style="2" customWidth="1"/>
    <col min="9" max="10" width="13.6640625" style="2" customWidth="1"/>
    <col min="11" max="11" width="11.5" style="2" customWidth="1"/>
    <col min="12" max="12" width="14" style="2" customWidth="1"/>
    <col min="13" max="13" width="12.6640625" style="2" customWidth="1"/>
    <col min="14" max="14" width="12" style="2" customWidth="1"/>
    <col min="15" max="15" width="11.6640625" style="2" customWidth="1"/>
    <col min="16" max="16" width="13.5" style="2" customWidth="1"/>
    <col min="17" max="17" width="13" style="2" customWidth="1"/>
    <col min="18" max="21" width="10.6640625" style="1"/>
    <col min="22" max="16384" width="10.6640625" style="2"/>
  </cols>
  <sheetData>
    <row r="1" spans="1:57" ht="30" customHeight="1">
      <c r="A1" s="429" t="s">
        <v>457</v>
      </c>
      <c r="B1" s="262"/>
      <c r="C1" s="119" t="s">
        <v>454</v>
      </c>
      <c r="D1" s="323"/>
      <c r="E1" s="324"/>
      <c r="F1" s="324"/>
      <c r="G1" s="325"/>
      <c r="H1" s="119" t="s">
        <v>443</v>
      </c>
      <c r="I1" s="330"/>
      <c r="J1" s="330"/>
      <c r="K1" s="330"/>
      <c r="L1" s="325"/>
      <c r="M1" s="119" t="s">
        <v>0</v>
      </c>
      <c r="N1" s="255"/>
      <c r="O1" s="255"/>
      <c r="P1" s="255"/>
      <c r="Q1" s="256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s="4" customFormat="1" ht="30" customHeight="1">
      <c r="A2" s="139"/>
      <c r="B2" s="430"/>
      <c r="C2" s="326" t="s">
        <v>1</v>
      </c>
      <c r="D2" s="327"/>
      <c r="E2" s="328" t="s">
        <v>2</v>
      </c>
      <c r="F2" s="423"/>
      <c r="G2" s="329"/>
      <c r="H2" s="309" t="s">
        <v>1</v>
      </c>
      <c r="I2" s="124"/>
      <c r="J2" s="432" t="s">
        <v>2</v>
      </c>
      <c r="K2" s="433"/>
      <c r="L2" s="434"/>
      <c r="M2" s="309" t="s">
        <v>3</v>
      </c>
      <c r="N2" s="181"/>
      <c r="O2" s="181"/>
      <c r="P2" s="181"/>
      <c r="Q2" s="310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7" s="4" customFormat="1" ht="30" customHeight="1">
      <c r="A3" s="139"/>
      <c r="B3" s="430"/>
      <c r="C3" s="44"/>
      <c r="D3" s="1"/>
      <c r="E3" s="316"/>
      <c r="F3" s="263"/>
      <c r="G3" s="317"/>
      <c r="H3" s="232"/>
      <c r="I3" s="313"/>
      <c r="J3" s="428"/>
      <c r="K3" s="129"/>
      <c r="L3" s="219"/>
      <c r="M3" s="246"/>
      <c r="N3" s="129"/>
      <c r="O3" s="129"/>
      <c r="P3" s="129"/>
      <c r="Q3" s="219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57" ht="24" customHeight="1" thickBot="1">
      <c r="A4" s="141"/>
      <c r="B4" s="431"/>
      <c r="C4" s="45"/>
      <c r="D4" s="46"/>
      <c r="E4" s="318"/>
      <c r="F4" s="264"/>
      <c r="G4" s="319"/>
      <c r="H4" s="247"/>
      <c r="I4" s="314"/>
      <c r="J4" s="308"/>
      <c r="K4" s="224"/>
      <c r="L4" s="225"/>
      <c r="M4" s="247"/>
      <c r="N4" s="224"/>
      <c r="O4" s="224"/>
      <c r="P4" s="224"/>
      <c r="Q4" s="225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7" ht="40.25" customHeight="1" thickBot="1">
      <c r="A5" s="311" t="s">
        <v>433</v>
      </c>
      <c r="B5" s="312"/>
      <c r="C5" s="315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3"/>
    </row>
    <row r="6" spans="1:57" s="6" customFormat="1" ht="35" customHeight="1" thickBot="1">
      <c r="A6" s="396" t="s">
        <v>293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3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7" ht="81" customHeight="1" thickBot="1">
      <c r="A7" s="55" t="s">
        <v>467</v>
      </c>
      <c r="B7" s="86" t="s">
        <v>11</v>
      </c>
      <c r="C7" s="83" t="s">
        <v>344</v>
      </c>
      <c r="D7" s="411" t="s">
        <v>345</v>
      </c>
      <c r="E7" s="412"/>
      <c r="F7" s="411" t="s">
        <v>13</v>
      </c>
      <c r="G7" s="424"/>
      <c r="H7" s="411" t="s">
        <v>7</v>
      </c>
      <c r="I7" s="424"/>
      <c r="J7" s="411" t="s">
        <v>7</v>
      </c>
      <c r="K7" s="412"/>
      <c r="L7" s="411" t="s">
        <v>7</v>
      </c>
      <c r="M7" s="412"/>
      <c r="N7" s="411" t="s">
        <v>7</v>
      </c>
      <c r="O7" s="412"/>
      <c r="P7" s="411" t="s">
        <v>7</v>
      </c>
      <c r="Q7" s="412"/>
    </row>
    <row r="8" spans="1:57" ht="90" customHeight="1" thickBot="1">
      <c r="A8" s="55" t="s">
        <v>8</v>
      </c>
      <c r="B8" s="86" t="s">
        <v>140</v>
      </c>
      <c r="C8" s="83" t="s">
        <v>436</v>
      </c>
      <c r="D8" s="411" t="s">
        <v>7</v>
      </c>
      <c r="E8" s="412"/>
      <c r="F8" s="411" t="s">
        <v>7</v>
      </c>
      <c r="G8" s="412"/>
      <c r="H8" s="411" t="s">
        <v>7</v>
      </c>
      <c r="I8" s="412"/>
      <c r="J8" s="411" t="s">
        <v>7</v>
      </c>
      <c r="K8" s="412"/>
      <c r="L8" s="411" t="s">
        <v>7</v>
      </c>
      <c r="M8" s="412"/>
      <c r="N8" s="411" t="s">
        <v>7</v>
      </c>
      <c r="O8" s="412"/>
      <c r="P8" s="411" t="s">
        <v>7</v>
      </c>
      <c r="Q8" s="412"/>
    </row>
    <row r="9" spans="1:57" ht="81" customHeight="1" thickBot="1">
      <c r="A9" s="55" t="s">
        <v>468</v>
      </c>
      <c r="B9" s="85" t="s">
        <v>138</v>
      </c>
      <c r="C9" s="84" t="s">
        <v>140</v>
      </c>
      <c r="D9" s="421" t="s">
        <v>7</v>
      </c>
      <c r="E9" s="422"/>
      <c r="F9" s="421" t="s">
        <v>7</v>
      </c>
      <c r="G9" s="422"/>
      <c r="H9" s="421" t="s">
        <v>7</v>
      </c>
      <c r="I9" s="422"/>
      <c r="J9" s="421" t="s">
        <v>7</v>
      </c>
      <c r="K9" s="422"/>
      <c r="L9" s="421" t="s">
        <v>7</v>
      </c>
      <c r="M9" s="422"/>
      <c r="N9" s="421" t="s">
        <v>7</v>
      </c>
      <c r="O9" s="422"/>
      <c r="P9" s="421" t="s">
        <v>7</v>
      </c>
      <c r="Q9" s="422"/>
    </row>
    <row r="10" spans="1:57" ht="81" customHeight="1" thickBot="1">
      <c r="A10" s="55" t="s">
        <v>12</v>
      </c>
      <c r="B10" s="84" t="s">
        <v>140</v>
      </c>
      <c r="C10" s="84" t="s">
        <v>7</v>
      </c>
      <c r="D10" s="421" t="s">
        <v>7</v>
      </c>
      <c r="E10" s="422"/>
      <c r="F10" s="421" t="s">
        <v>7</v>
      </c>
      <c r="G10" s="422"/>
      <c r="H10" s="421" t="s">
        <v>7</v>
      </c>
      <c r="I10" s="422"/>
      <c r="J10" s="421" t="s">
        <v>7</v>
      </c>
      <c r="K10" s="422"/>
      <c r="L10" s="421" t="s">
        <v>7</v>
      </c>
      <c r="M10" s="422"/>
      <c r="N10" s="421" t="s">
        <v>7</v>
      </c>
      <c r="O10" s="422"/>
      <c r="P10" s="421" t="s">
        <v>7</v>
      </c>
      <c r="Q10" s="422"/>
    </row>
    <row r="11" spans="1:57" ht="17" thickBot="1">
      <c r="A11" s="415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</row>
    <row r="12" spans="1:57" s="6" customFormat="1" ht="40.25" customHeight="1" thickBot="1">
      <c r="A12" s="396" t="s">
        <v>294</v>
      </c>
      <c r="B12" s="357"/>
      <c r="C12" s="357"/>
      <c r="D12" s="357"/>
      <c r="E12" s="357"/>
      <c r="F12" s="357"/>
      <c r="G12" s="357"/>
      <c r="H12" s="357"/>
      <c r="I12" s="357"/>
      <c r="J12" s="357"/>
      <c r="K12" s="222"/>
      <c r="L12" s="222"/>
      <c r="M12" s="222"/>
      <c r="N12" s="222"/>
      <c r="O12" s="222"/>
      <c r="P12" s="222"/>
      <c r="Q12" s="223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</row>
    <row r="13" spans="1:57" ht="14" customHeight="1">
      <c r="A13" s="185" t="s">
        <v>14</v>
      </c>
      <c r="B13" s="186"/>
      <c r="C13" s="186"/>
      <c r="D13" s="186"/>
      <c r="E13" s="186"/>
      <c r="F13" s="186"/>
      <c r="G13" s="186"/>
      <c r="H13" s="146"/>
      <c r="I13" s="413" t="s">
        <v>291</v>
      </c>
      <c r="J13" s="416" t="s">
        <v>292</v>
      </c>
      <c r="K13" s="417"/>
      <c r="L13" s="417"/>
      <c r="M13" s="417"/>
      <c r="N13" s="417"/>
      <c r="O13" s="417"/>
      <c r="P13" s="417"/>
      <c r="Q13" s="41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7" s="6" customFormat="1" ht="40.25" customHeight="1" thickBot="1">
      <c r="A14" s="419"/>
      <c r="B14" s="420"/>
      <c r="C14" s="420"/>
      <c r="D14" s="420"/>
      <c r="E14" s="420"/>
      <c r="F14" s="420"/>
      <c r="G14" s="420"/>
      <c r="H14" s="219"/>
      <c r="I14" s="414"/>
      <c r="J14" s="364"/>
      <c r="K14" s="364"/>
      <c r="L14" s="364"/>
      <c r="M14" s="364"/>
      <c r="N14" s="364"/>
      <c r="O14" s="364"/>
      <c r="P14" s="364"/>
      <c r="Q14" s="36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</row>
    <row r="15" spans="1:57" s="1" customFormat="1" ht="60" customHeight="1" thickBot="1">
      <c r="A15" s="410"/>
      <c r="B15" s="234"/>
      <c r="C15" s="234"/>
      <c r="D15" s="234"/>
      <c r="E15" s="234"/>
      <c r="F15" s="234"/>
      <c r="G15" s="234"/>
      <c r="H15" s="235"/>
      <c r="I15" s="87" t="s">
        <v>343</v>
      </c>
      <c r="J15" s="409" t="s">
        <v>7</v>
      </c>
      <c r="K15" s="358"/>
      <c r="L15" s="394" t="s">
        <v>7</v>
      </c>
      <c r="M15" s="395"/>
      <c r="N15" s="394" t="s">
        <v>7</v>
      </c>
      <c r="O15" s="395"/>
      <c r="P15" s="394" t="s">
        <v>7</v>
      </c>
      <c r="Q15" s="395"/>
    </row>
    <row r="16" spans="1:57" s="1" customFormat="1" ht="60" customHeight="1" thickBot="1">
      <c r="A16" s="410"/>
      <c r="B16" s="234"/>
      <c r="C16" s="234"/>
      <c r="D16" s="234"/>
      <c r="E16" s="234"/>
      <c r="F16" s="234"/>
      <c r="G16" s="234"/>
      <c r="H16" s="235"/>
      <c r="I16" s="87" t="s">
        <v>17</v>
      </c>
      <c r="J16" s="409" t="s">
        <v>11</v>
      </c>
      <c r="K16" s="358"/>
      <c r="L16" s="394" t="s">
        <v>7</v>
      </c>
      <c r="M16" s="395"/>
      <c r="N16" s="394" t="s">
        <v>7</v>
      </c>
      <c r="O16" s="395"/>
      <c r="P16" s="394" t="s">
        <v>7</v>
      </c>
      <c r="Q16" s="395"/>
    </row>
    <row r="17" spans="1:17" s="1" customFormat="1" ht="60" customHeight="1" thickBot="1">
      <c r="A17" s="410"/>
      <c r="B17" s="234"/>
      <c r="C17" s="234"/>
      <c r="D17" s="234"/>
      <c r="E17" s="234"/>
      <c r="F17" s="234"/>
      <c r="G17" s="234"/>
      <c r="H17" s="235"/>
      <c r="I17" s="87" t="s">
        <v>105</v>
      </c>
      <c r="J17" s="409" t="s">
        <v>6</v>
      </c>
      <c r="K17" s="358"/>
      <c r="L17" s="394" t="s">
        <v>138</v>
      </c>
      <c r="M17" s="395"/>
      <c r="N17" s="394" t="s">
        <v>9</v>
      </c>
      <c r="O17" s="395"/>
      <c r="P17" s="394" t="s">
        <v>140</v>
      </c>
      <c r="Q17" s="395"/>
    </row>
    <row r="18" spans="1:17" s="1" customFormat="1" ht="60" customHeight="1" thickBot="1">
      <c r="A18" s="410"/>
      <c r="B18" s="234"/>
      <c r="C18" s="234"/>
      <c r="D18" s="234"/>
      <c r="E18" s="234"/>
      <c r="F18" s="234"/>
      <c r="G18" s="234"/>
      <c r="H18" s="235"/>
      <c r="I18" s="87" t="s">
        <v>343</v>
      </c>
      <c r="J18" s="409" t="s">
        <v>7</v>
      </c>
      <c r="K18" s="358"/>
      <c r="L18" s="394" t="s">
        <v>7</v>
      </c>
      <c r="M18" s="395"/>
      <c r="N18" s="394" t="s">
        <v>7</v>
      </c>
      <c r="O18" s="395"/>
      <c r="P18" s="394" t="s">
        <v>7</v>
      </c>
      <c r="Q18" s="395"/>
    </row>
    <row r="19" spans="1:17" s="1" customFormat="1" ht="60" customHeight="1" thickBot="1">
      <c r="A19" s="410"/>
      <c r="B19" s="234"/>
      <c r="C19" s="234"/>
      <c r="D19" s="234"/>
      <c r="E19" s="234"/>
      <c r="F19" s="234"/>
      <c r="G19" s="234"/>
      <c r="H19" s="235"/>
      <c r="I19" s="87" t="s">
        <v>17</v>
      </c>
      <c r="J19" s="409" t="s">
        <v>345</v>
      </c>
      <c r="K19" s="358"/>
      <c r="L19" s="394" t="s">
        <v>11</v>
      </c>
      <c r="M19" s="395"/>
      <c r="N19" s="394" t="s">
        <v>13</v>
      </c>
      <c r="O19" s="395"/>
      <c r="P19" s="394" t="s">
        <v>7</v>
      </c>
      <c r="Q19" s="395"/>
    </row>
    <row r="20" spans="1:17" s="1" customFormat="1" ht="60" customHeight="1" thickBot="1">
      <c r="A20" s="410"/>
      <c r="B20" s="234"/>
      <c r="C20" s="234"/>
      <c r="D20" s="234"/>
      <c r="E20" s="234"/>
      <c r="F20" s="234"/>
      <c r="G20" s="234"/>
      <c r="H20" s="235"/>
      <c r="I20" s="87" t="s">
        <v>343</v>
      </c>
      <c r="J20" s="409" t="s">
        <v>7</v>
      </c>
      <c r="K20" s="358"/>
      <c r="L20" s="394" t="s">
        <v>7</v>
      </c>
      <c r="M20" s="395"/>
      <c r="N20" s="394" t="s">
        <v>7</v>
      </c>
      <c r="O20" s="395"/>
      <c r="P20" s="394" t="s">
        <v>7</v>
      </c>
      <c r="Q20" s="395"/>
    </row>
    <row r="21" spans="1:17" s="1" customFormat="1" ht="60" customHeight="1" thickBot="1">
      <c r="A21" s="410"/>
      <c r="B21" s="234"/>
      <c r="C21" s="234"/>
      <c r="D21" s="234"/>
      <c r="E21" s="234"/>
      <c r="F21" s="234"/>
      <c r="G21" s="234"/>
      <c r="H21" s="235"/>
      <c r="I21" s="87" t="s">
        <v>105</v>
      </c>
      <c r="J21" s="409" t="s">
        <v>6</v>
      </c>
      <c r="K21" s="358"/>
      <c r="L21" s="394" t="s">
        <v>344</v>
      </c>
      <c r="M21" s="395"/>
      <c r="N21" s="394" t="s">
        <v>9</v>
      </c>
      <c r="O21" s="395"/>
      <c r="P21" s="394" t="s">
        <v>7</v>
      </c>
      <c r="Q21" s="395"/>
    </row>
    <row r="22" spans="1:17" s="1" customFormat="1" ht="60" customHeight="1" thickBot="1">
      <c r="A22" s="410"/>
      <c r="B22" s="234"/>
      <c r="C22" s="234"/>
      <c r="D22" s="234"/>
      <c r="E22" s="234"/>
      <c r="F22" s="234"/>
      <c r="G22" s="234"/>
      <c r="H22" s="235"/>
      <c r="I22" s="87" t="s">
        <v>343</v>
      </c>
      <c r="J22" s="409" t="s">
        <v>7</v>
      </c>
      <c r="K22" s="358"/>
      <c r="L22" s="394" t="s">
        <v>7</v>
      </c>
      <c r="M22" s="395"/>
      <c r="N22" s="394" t="s">
        <v>7</v>
      </c>
      <c r="O22" s="395"/>
      <c r="P22" s="394" t="s">
        <v>7</v>
      </c>
      <c r="Q22" s="395"/>
    </row>
    <row r="23" spans="1:17" s="1" customFormat="1" ht="60" customHeight="1" thickBot="1">
      <c r="A23" s="410"/>
      <c r="B23" s="234"/>
      <c r="C23" s="234"/>
      <c r="D23" s="234"/>
      <c r="E23" s="234"/>
      <c r="F23" s="234"/>
      <c r="G23" s="234"/>
      <c r="H23" s="235"/>
      <c r="I23" s="87" t="s">
        <v>105</v>
      </c>
      <c r="J23" s="409" t="s">
        <v>140</v>
      </c>
      <c r="K23" s="358"/>
      <c r="L23" s="394" t="s">
        <v>11</v>
      </c>
      <c r="M23" s="395"/>
      <c r="N23" s="394" t="s">
        <v>149</v>
      </c>
      <c r="O23" s="395"/>
      <c r="P23" s="394" t="s">
        <v>7</v>
      </c>
      <c r="Q23" s="395"/>
    </row>
    <row r="24" spans="1:17" s="1" customFormat="1" ht="60" customHeight="1" thickBot="1">
      <c r="A24" s="410"/>
      <c r="B24" s="234"/>
      <c r="C24" s="234"/>
      <c r="D24" s="234"/>
      <c r="E24" s="234"/>
      <c r="F24" s="234"/>
      <c r="G24" s="234"/>
      <c r="H24" s="235"/>
      <c r="I24" s="87" t="s">
        <v>18</v>
      </c>
      <c r="J24" s="409" t="s">
        <v>7</v>
      </c>
      <c r="K24" s="358"/>
      <c r="L24" s="394" t="s">
        <v>7</v>
      </c>
      <c r="M24" s="395"/>
      <c r="N24" s="394" t="s">
        <v>7</v>
      </c>
      <c r="O24" s="395"/>
      <c r="P24" s="394" t="s">
        <v>7</v>
      </c>
      <c r="Q24" s="395"/>
    </row>
    <row r="25" spans="1:17" s="1" customFormat="1" ht="60" customHeight="1" thickBot="1">
      <c r="A25" s="410"/>
      <c r="B25" s="234"/>
      <c r="C25" s="234"/>
      <c r="D25" s="234"/>
      <c r="E25" s="234"/>
      <c r="F25" s="234"/>
      <c r="G25" s="234"/>
      <c r="H25" s="235"/>
      <c r="I25" s="87" t="s">
        <v>17</v>
      </c>
      <c r="J25" s="409" t="s">
        <v>345</v>
      </c>
      <c r="K25" s="358"/>
      <c r="L25" s="394" t="s">
        <v>7</v>
      </c>
      <c r="M25" s="395"/>
      <c r="N25" s="394" t="s">
        <v>7</v>
      </c>
      <c r="O25" s="395"/>
      <c r="P25" s="394" t="s">
        <v>7</v>
      </c>
      <c r="Q25" s="395"/>
    </row>
    <row r="26" spans="1:17" s="1" customFormat="1" ht="60" customHeight="1" thickBot="1">
      <c r="A26" s="427"/>
      <c r="B26" s="236"/>
      <c r="C26" s="236"/>
      <c r="D26" s="236"/>
      <c r="E26" s="236"/>
      <c r="F26" s="236"/>
      <c r="G26" s="236"/>
      <c r="H26" s="237"/>
      <c r="I26" s="88" t="s">
        <v>105</v>
      </c>
      <c r="J26" s="409" t="s">
        <v>140</v>
      </c>
      <c r="K26" s="358"/>
      <c r="L26" s="394" t="s">
        <v>13</v>
      </c>
      <c r="M26" s="395"/>
      <c r="N26" s="394" t="s">
        <v>149</v>
      </c>
      <c r="O26" s="395"/>
      <c r="P26" s="394" t="s">
        <v>7</v>
      </c>
      <c r="Q26" s="395"/>
    </row>
    <row r="27" spans="1:17" ht="40.25" customHeight="1" thickBot="1">
      <c r="A27" s="396" t="s">
        <v>289</v>
      </c>
      <c r="B27" s="425"/>
      <c r="C27" s="425"/>
      <c r="D27" s="425"/>
      <c r="E27" s="425"/>
      <c r="F27" s="425"/>
      <c r="G27" s="425"/>
      <c r="H27" s="425"/>
      <c r="I27" s="425"/>
      <c r="J27" s="425"/>
      <c r="K27" s="425"/>
      <c r="L27" s="425"/>
      <c r="M27" s="425"/>
      <c r="N27" s="425"/>
      <c r="O27" s="425"/>
      <c r="P27" s="425"/>
      <c r="Q27" s="426"/>
    </row>
    <row r="28" spans="1:17" s="1" customFormat="1">
      <c r="A28" s="344"/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45"/>
    </row>
    <row r="29" spans="1:17" s="1" customFormat="1">
      <c r="A29" s="246"/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317"/>
    </row>
    <row r="30" spans="1:17" s="1" customFormat="1">
      <c r="A30" s="246"/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317"/>
    </row>
    <row r="31" spans="1:17" s="1" customFormat="1">
      <c r="A31" s="246"/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317"/>
    </row>
    <row r="32" spans="1:17" s="1" customFormat="1">
      <c r="A32" s="246"/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317"/>
    </row>
    <row r="33" spans="1:17" s="1" customFormat="1">
      <c r="A33" s="246"/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317"/>
    </row>
    <row r="34" spans="1:17" s="1" customFormat="1" ht="17" thickBot="1">
      <c r="A34" s="233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319"/>
    </row>
    <row r="35" spans="1:17" s="1" customFormat="1"/>
    <row r="36" spans="1:17" s="1" customFormat="1"/>
    <row r="37" spans="1:17" s="1" customFormat="1"/>
    <row r="38" spans="1:17" s="1" customFormat="1"/>
    <row r="39" spans="1:17" s="1" customFormat="1"/>
    <row r="40" spans="1:17" s="1" customFormat="1"/>
    <row r="41" spans="1:17" s="1" customFormat="1"/>
    <row r="42" spans="1:17" s="1" customFormat="1"/>
    <row r="43" spans="1:17" s="1" customFormat="1"/>
    <row r="44" spans="1:17" s="1" customFormat="1"/>
    <row r="45" spans="1:17" s="1" customFormat="1"/>
    <row r="46" spans="1:17" s="1" customFormat="1"/>
    <row r="47" spans="1:17" s="1" customFormat="1"/>
    <row r="48" spans="1:17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</sheetData>
  <mergeCells count="111">
    <mergeCell ref="J3:L4"/>
    <mergeCell ref="A6:Q6"/>
    <mergeCell ref="L7:M7"/>
    <mergeCell ref="N7:O7"/>
    <mergeCell ref="P7:Q7"/>
    <mergeCell ref="A1:B4"/>
    <mergeCell ref="C1:G1"/>
    <mergeCell ref="C2:D2"/>
    <mergeCell ref="J2:L2"/>
    <mergeCell ref="H1:L1"/>
    <mergeCell ref="M1:Q1"/>
    <mergeCell ref="H2:I2"/>
    <mergeCell ref="M2:Q2"/>
    <mergeCell ref="H3:I4"/>
    <mergeCell ref="M3:Q4"/>
    <mergeCell ref="A5:B5"/>
    <mergeCell ref="L22:M22"/>
    <mergeCell ref="N22:O22"/>
    <mergeCell ref="P22:Q22"/>
    <mergeCell ref="L23:M23"/>
    <mergeCell ref="N23:O23"/>
    <mergeCell ref="P23:Q23"/>
    <mergeCell ref="J22:K22"/>
    <mergeCell ref="J23:K23"/>
    <mergeCell ref="A22:H22"/>
    <mergeCell ref="A23:H23"/>
    <mergeCell ref="A28:Q34"/>
    <mergeCell ref="L26:M26"/>
    <mergeCell ref="N26:O26"/>
    <mergeCell ref="P26:Q26"/>
    <mergeCell ref="A27:Q27"/>
    <mergeCell ref="L24:M24"/>
    <mergeCell ref="N24:O24"/>
    <mergeCell ref="P24:Q24"/>
    <mergeCell ref="L25:M25"/>
    <mergeCell ref="N25:O25"/>
    <mergeCell ref="P25:Q25"/>
    <mergeCell ref="J24:K24"/>
    <mergeCell ref="J25:K25"/>
    <mergeCell ref="J26:K26"/>
    <mergeCell ref="A24:H24"/>
    <mergeCell ref="A25:H25"/>
    <mergeCell ref="A26:H26"/>
    <mergeCell ref="J8:K8"/>
    <mergeCell ref="D9:E9"/>
    <mergeCell ref="F9:G9"/>
    <mergeCell ref="H9:I9"/>
    <mergeCell ref="J9:K9"/>
    <mergeCell ref="H10:I10"/>
    <mergeCell ref="J10:K10"/>
    <mergeCell ref="C5:Q5"/>
    <mergeCell ref="E2:G2"/>
    <mergeCell ref="E3:G4"/>
    <mergeCell ref="D7:E7"/>
    <mergeCell ref="F7:G7"/>
    <mergeCell ref="H7:I7"/>
    <mergeCell ref="J7:K7"/>
    <mergeCell ref="D8:E8"/>
    <mergeCell ref="L10:M10"/>
    <mergeCell ref="N10:O10"/>
    <mergeCell ref="P10:Q10"/>
    <mergeCell ref="L8:M8"/>
    <mergeCell ref="N8:O8"/>
    <mergeCell ref="P8:Q8"/>
    <mergeCell ref="L9:M9"/>
    <mergeCell ref="N9:O9"/>
    <mergeCell ref="P9:Q9"/>
    <mergeCell ref="A15:H15"/>
    <mergeCell ref="A16:H16"/>
    <mergeCell ref="A17:H17"/>
    <mergeCell ref="A18:H18"/>
    <mergeCell ref="A19:H19"/>
    <mergeCell ref="A20:H20"/>
    <mergeCell ref="A21:H21"/>
    <mergeCell ref="F8:G8"/>
    <mergeCell ref="H8:I8"/>
    <mergeCell ref="A12:Q12"/>
    <mergeCell ref="I13:I14"/>
    <mergeCell ref="L15:M15"/>
    <mergeCell ref="N15:O15"/>
    <mergeCell ref="P15:Q15"/>
    <mergeCell ref="A11:Q11"/>
    <mergeCell ref="J15:K15"/>
    <mergeCell ref="J13:Q14"/>
    <mergeCell ref="A13:H14"/>
    <mergeCell ref="D10:E10"/>
    <mergeCell ref="F10:G10"/>
    <mergeCell ref="L20:M20"/>
    <mergeCell ref="N20:O20"/>
    <mergeCell ref="P20:Q20"/>
    <mergeCell ref="L21:M21"/>
    <mergeCell ref="N21:O21"/>
    <mergeCell ref="P21:Q21"/>
    <mergeCell ref="J16:K16"/>
    <mergeCell ref="J17:K17"/>
    <mergeCell ref="J18:K18"/>
    <mergeCell ref="J19:K19"/>
    <mergeCell ref="J20:K20"/>
    <mergeCell ref="J21:K21"/>
    <mergeCell ref="L18:M18"/>
    <mergeCell ref="N18:O18"/>
    <mergeCell ref="P18:Q18"/>
    <mergeCell ref="L19:M19"/>
    <mergeCell ref="N19:O19"/>
    <mergeCell ref="P19:Q19"/>
    <mergeCell ref="L16:M16"/>
    <mergeCell ref="N16:O16"/>
    <mergeCell ref="P16:Q16"/>
    <mergeCell ref="L17:M17"/>
    <mergeCell ref="N17:O17"/>
    <mergeCell ref="P17:Q17"/>
  </mergeCells>
  <conditionalFormatting sqref="A15:A26">
    <cfRule type="expression" dxfId="44" priority="43">
      <formula>($I15="Non atteint")</formula>
    </cfRule>
    <cfRule type="expression" dxfId="43" priority="42">
      <formula>($I15="Réalisation partielle")</formula>
    </cfRule>
  </conditionalFormatting>
  <conditionalFormatting sqref="B10:C10">
    <cfRule type="containsText" dxfId="42" priority="1" operator="containsText" text="0 - Non déterminé">
      <formula>NOT(ISERROR(SEARCH("0 - Non déterminé",B10)))</formula>
    </cfRule>
  </conditionalFormatting>
  <conditionalFormatting sqref="C9">
    <cfRule type="containsText" dxfId="41" priority="2" operator="containsText" text="0 - Non déterminé">
      <formula>NOT(ISERROR(SEARCH("0 - Non déterminé",C9)))</formula>
    </cfRule>
  </conditionalFormatting>
  <conditionalFormatting sqref="C7:D8 F7:F10 H7:H10 J7:J10 L7:L10 N7:N10 P7:P10">
    <cfRule type="containsText" dxfId="40" priority="3" operator="containsText" text="0 - Non déterminé">
      <formula>NOT(ISERROR(SEARCH("0 - Non déterminé",C7)))</formula>
    </cfRule>
  </conditionalFormatting>
  <conditionalFormatting sqref="D9:D10">
    <cfRule type="containsText" dxfId="39" priority="6" operator="containsText" text="0 - Non déterminé">
      <formula>NOT(ISERROR(SEARCH("0 - Non déterminé",D9)))</formula>
    </cfRule>
  </conditionalFormatting>
  <conditionalFormatting sqref="I15:I26">
    <cfRule type="containsText" dxfId="38" priority="9" operator="containsText" text="Réalisation partielle">
      <formula>NOT(ISERROR(SEARCH("Réalisation partielle",I15)))</formula>
    </cfRule>
    <cfRule type="containsText" dxfId="37" priority="8" operator="containsText" text="Non atteint">
      <formula>NOT(ISERROR(SEARCH("Non atteint",I15)))</formula>
    </cfRule>
  </conditionalFormatting>
  <conditionalFormatting sqref="J15:J26">
    <cfRule type="containsText" dxfId="36" priority="7" operator="containsText" text="0 - Non déterminé">
      <formula>NOT(ISERROR(SEARCH("0 - Non déterminé",J15)))</formula>
    </cfRule>
  </conditionalFormatting>
  <conditionalFormatting sqref="L15:L26 N15:N26 P15:P26">
    <cfRule type="containsText" dxfId="35" priority="11" operator="containsText" text="0 - Non déterminé">
      <formula>NOT(ISERROR(SEARCH("0 - Non déterminé",L15)))</formula>
    </cfRule>
  </conditionalFormatting>
  <hyperlinks>
    <hyperlink ref="A5:B5" location="Sommaire!A1" display="SOMMAIRE" xr:uid="{28F53D65-9B01-734A-A5F3-64460161DF1B}"/>
  </hyperlinks>
  <printOptions horizontalCentered="1" verticalCentered="1"/>
  <pageMargins left="0.7" right="0.7" top="0.75" bottom="0.75" header="0.3" footer="0.3"/>
  <pageSetup paperSize="9" scale="34" orientation="landscape" horizontalDpi="0" verticalDpi="0"/>
  <headerFooter>
    <oddHeader>&amp;L&amp;"Calibri,Normal"&amp;K000000&amp;G&amp;C&amp;"Calibri Bold,Gras"&amp;24&amp;K000000MCCP Feuille de route à mi-parcours</oddHeader>
    <oddFooter>&amp;L&amp;"Calibri,Normal"&amp;K0000002.3 MCCP Feuille de route mi-parcours</oddFooter>
  </headerFooter>
  <legacyDrawingHF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DFB3889-08C0-EC46-BD7F-40C13866C2FF}">
          <x14:formula1>
            <xm:f>Légendes!$E$65:$E$68</xm:f>
          </x14:formula1>
          <xm:sqref>I15:I26</xm:sqref>
        </x14:dataValidation>
        <x14:dataValidation type="list" allowBlank="1" showInputMessage="1" showErrorMessage="1" xr:uid="{6382AE93-EB29-234E-813D-12F5202481BE}">
          <x14:formula1>
            <xm:f>Légendes!$B$97:$B$108</xm:f>
          </x14:formula1>
          <xm:sqref>P15:P26 N15:N26 L15:L26 J7:J10 F7:F10 H7:H10 N7:N10 P7:P10 B7:D10 L7:L10 J15:J26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5A414-1EAE-1148-AFE6-AFF0B4BF4E24}">
  <sheetPr>
    <pageSetUpPr fitToPage="1"/>
  </sheetPr>
  <dimension ref="A1:BE59"/>
  <sheetViews>
    <sheetView topLeftCell="A9" zoomScale="80" zoomScaleNormal="80" workbookViewId="0">
      <selection activeCell="L33" sqref="L33:Q33"/>
    </sheetView>
  </sheetViews>
  <sheetFormatPr baseColWidth="10" defaultColWidth="10.6640625" defaultRowHeight="16"/>
  <cols>
    <col min="1" max="1" width="35.6640625" style="2" customWidth="1"/>
    <col min="2" max="2" width="25.1640625" style="2" customWidth="1"/>
    <col min="3" max="3" width="27.1640625" style="2" customWidth="1"/>
    <col min="4" max="4" width="15.1640625" style="2" customWidth="1"/>
    <col min="5" max="6" width="14.6640625" style="2" customWidth="1"/>
    <col min="7" max="7" width="15" style="2" customWidth="1"/>
    <col min="8" max="8" width="14" style="2" customWidth="1"/>
    <col min="9" max="10" width="14.5" style="2" customWidth="1"/>
    <col min="11" max="11" width="12.6640625" style="2" customWidth="1"/>
    <col min="12" max="12" width="14" style="2" customWidth="1"/>
    <col min="13" max="13" width="12.6640625" style="2" customWidth="1"/>
    <col min="14" max="14" width="12" style="2" customWidth="1"/>
    <col min="15" max="15" width="11.6640625" style="2" customWidth="1"/>
    <col min="16" max="16" width="13.5" style="2" customWidth="1"/>
    <col min="17" max="17" width="13" style="2" customWidth="1"/>
    <col min="18" max="21" width="10.6640625" style="1"/>
    <col min="22" max="16384" width="10.6640625" style="2"/>
  </cols>
  <sheetData>
    <row r="1" spans="1:57" ht="30" customHeight="1">
      <c r="A1" s="408" t="s">
        <v>458</v>
      </c>
      <c r="B1" s="321"/>
      <c r="C1" s="119" t="s">
        <v>454</v>
      </c>
      <c r="D1" s="323"/>
      <c r="E1" s="324"/>
      <c r="F1" s="324"/>
      <c r="G1" s="325"/>
      <c r="H1" s="119" t="s">
        <v>443</v>
      </c>
      <c r="I1" s="330"/>
      <c r="J1" s="330"/>
      <c r="K1" s="330"/>
      <c r="L1" s="325"/>
      <c r="M1" s="119" t="s">
        <v>0</v>
      </c>
      <c r="N1" s="255"/>
      <c r="O1" s="255"/>
      <c r="P1" s="255"/>
      <c r="Q1" s="256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s="4" customFormat="1" ht="30" customHeight="1">
      <c r="A2" s="322"/>
      <c r="B2" s="140"/>
      <c r="C2" s="326" t="s">
        <v>1</v>
      </c>
      <c r="D2" s="327"/>
      <c r="E2" s="328" t="s">
        <v>2</v>
      </c>
      <c r="F2" s="423"/>
      <c r="G2" s="329"/>
      <c r="H2" s="309" t="s">
        <v>1</v>
      </c>
      <c r="I2" s="124"/>
      <c r="J2" s="328" t="s">
        <v>2</v>
      </c>
      <c r="K2" s="423"/>
      <c r="L2" s="329"/>
      <c r="M2" s="309" t="s">
        <v>3</v>
      </c>
      <c r="N2" s="181"/>
      <c r="O2" s="181"/>
      <c r="P2" s="181"/>
      <c r="Q2" s="310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7" s="4" customFormat="1" ht="30" customHeight="1">
      <c r="A3" s="322"/>
      <c r="B3" s="140"/>
      <c r="C3" s="44"/>
      <c r="D3" s="1"/>
      <c r="E3" s="316"/>
      <c r="F3" s="263"/>
      <c r="G3" s="317"/>
      <c r="H3" s="232"/>
      <c r="I3" s="313"/>
      <c r="J3" s="428"/>
      <c r="K3" s="129"/>
      <c r="L3" s="219"/>
      <c r="M3" s="246"/>
      <c r="N3" s="129"/>
      <c r="O3" s="129"/>
      <c r="P3" s="129"/>
      <c r="Q3" s="219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57" ht="24" customHeight="1" thickBot="1">
      <c r="A4" s="322"/>
      <c r="B4" s="140"/>
      <c r="C4" s="45"/>
      <c r="D4" s="46"/>
      <c r="E4" s="318"/>
      <c r="F4" s="264"/>
      <c r="G4" s="319"/>
      <c r="H4" s="247"/>
      <c r="I4" s="314"/>
      <c r="J4" s="308"/>
      <c r="K4" s="224"/>
      <c r="L4" s="225"/>
      <c r="M4" s="247"/>
      <c r="N4" s="224"/>
      <c r="O4" s="224"/>
      <c r="P4" s="224"/>
      <c r="Q4" s="225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7" ht="40.25" customHeight="1" thickBot="1">
      <c r="A5" s="311" t="s">
        <v>433</v>
      </c>
      <c r="B5" s="312"/>
      <c r="C5" s="315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3"/>
    </row>
    <row r="6" spans="1:57" s="6" customFormat="1" ht="35" customHeight="1" thickBot="1">
      <c r="A6" s="396" t="s">
        <v>4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3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7" ht="81" customHeight="1" thickBot="1">
      <c r="A7" s="55" t="s">
        <v>467</v>
      </c>
      <c r="B7" s="86" t="s">
        <v>11</v>
      </c>
      <c r="C7" s="83" t="s">
        <v>344</v>
      </c>
      <c r="D7" s="411" t="s">
        <v>345</v>
      </c>
      <c r="E7" s="412"/>
      <c r="F7" s="411" t="s">
        <v>13</v>
      </c>
      <c r="G7" s="424"/>
      <c r="H7" s="411" t="s">
        <v>436</v>
      </c>
      <c r="I7" s="424"/>
      <c r="J7" s="411" t="s">
        <v>149</v>
      </c>
      <c r="K7" s="412"/>
      <c r="L7" s="411" t="s">
        <v>7</v>
      </c>
      <c r="M7" s="412"/>
      <c r="N7" s="411" t="s">
        <v>7</v>
      </c>
      <c r="O7" s="412"/>
      <c r="P7" s="411" t="s">
        <v>7</v>
      </c>
      <c r="Q7" s="412"/>
    </row>
    <row r="8" spans="1:57" ht="81" customHeight="1" thickBot="1">
      <c r="A8" s="55" t="s">
        <v>8</v>
      </c>
      <c r="B8" s="86" t="s">
        <v>140</v>
      </c>
      <c r="C8" s="83" t="s">
        <v>7</v>
      </c>
      <c r="D8" s="411" t="s">
        <v>7</v>
      </c>
      <c r="E8" s="412"/>
      <c r="F8" s="411" t="s">
        <v>7</v>
      </c>
      <c r="G8" s="412"/>
      <c r="H8" s="411" t="s">
        <v>7</v>
      </c>
      <c r="I8" s="412"/>
      <c r="J8" s="411" t="s">
        <v>7</v>
      </c>
      <c r="K8" s="412"/>
      <c r="L8" s="411" t="s">
        <v>7</v>
      </c>
      <c r="M8" s="412"/>
      <c r="N8" s="411" t="s">
        <v>7</v>
      </c>
      <c r="O8" s="412"/>
      <c r="P8" s="411" t="s">
        <v>7</v>
      </c>
      <c r="Q8" s="412"/>
    </row>
    <row r="9" spans="1:57" ht="81" customHeight="1" thickBot="1">
      <c r="A9" s="55" t="s">
        <v>468</v>
      </c>
      <c r="B9" s="85" t="s">
        <v>138</v>
      </c>
      <c r="C9" s="84" t="s">
        <v>140</v>
      </c>
      <c r="D9" s="421" t="s">
        <v>7</v>
      </c>
      <c r="E9" s="422"/>
      <c r="F9" s="421" t="s">
        <v>7</v>
      </c>
      <c r="G9" s="422"/>
      <c r="H9" s="421" t="s">
        <v>7</v>
      </c>
      <c r="I9" s="422"/>
      <c r="J9" s="421" t="s">
        <v>7</v>
      </c>
      <c r="K9" s="422"/>
      <c r="L9" s="421" t="s">
        <v>7</v>
      </c>
      <c r="M9" s="422"/>
      <c r="N9" s="421" t="s">
        <v>7</v>
      </c>
      <c r="O9" s="422"/>
      <c r="P9" s="421" t="s">
        <v>7</v>
      </c>
      <c r="Q9" s="422"/>
    </row>
    <row r="10" spans="1:57" ht="81" customHeight="1" thickBot="1">
      <c r="A10" s="55" t="s">
        <v>12</v>
      </c>
      <c r="B10" s="84" t="s">
        <v>140</v>
      </c>
      <c r="C10" s="84" t="s">
        <v>7</v>
      </c>
      <c r="D10" s="421" t="s">
        <v>7</v>
      </c>
      <c r="E10" s="422"/>
      <c r="F10" s="421" t="s">
        <v>7</v>
      </c>
      <c r="G10" s="422"/>
      <c r="H10" s="421" t="s">
        <v>7</v>
      </c>
      <c r="I10" s="422"/>
      <c r="J10" s="421" t="s">
        <v>7</v>
      </c>
      <c r="K10" s="422"/>
      <c r="L10" s="421" t="s">
        <v>7</v>
      </c>
      <c r="M10" s="422"/>
      <c r="N10" s="421" t="s">
        <v>7</v>
      </c>
      <c r="O10" s="422"/>
      <c r="P10" s="421" t="s">
        <v>7</v>
      </c>
      <c r="Q10" s="422"/>
    </row>
    <row r="11" spans="1:57" ht="17" thickBot="1">
      <c r="A11" s="415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</row>
    <row r="12" spans="1:57" s="6" customFormat="1" ht="40.25" customHeight="1" thickBot="1">
      <c r="A12" s="396" t="s">
        <v>466</v>
      </c>
      <c r="B12" s="357"/>
      <c r="C12" s="357"/>
      <c r="D12" s="357"/>
      <c r="E12" s="357"/>
      <c r="F12" s="357"/>
      <c r="G12" s="357"/>
      <c r="H12" s="357"/>
      <c r="I12" s="357"/>
      <c r="J12" s="357"/>
      <c r="K12" s="222"/>
      <c r="L12" s="222"/>
      <c r="M12" s="222"/>
      <c r="N12" s="222"/>
      <c r="O12" s="222"/>
      <c r="P12" s="222"/>
      <c r="Q12" s="223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</row>
    <row r="13" spans="1:57" ht="14" customHeight="1">
      <c r="A13" s="185" t="s">
        <v>14</v>
      </c>
      <c r="B13" s="186"/>
      <c r="C13" s="186"/>
      <c r="D13" s="186"/>
      <c r="E13" s="186"/>
      <c r="F13" s="186"/>
      <c r="G13" s="186"/>
      <c r="H13" s="413" t="s">
        <v>15</v>
      </c>
      <c r="I13" s="445" t="s">
        <v>16</v>
      </c>
      <c r="J13" s="446"/>
      <c r="K13" s="447"/>
      <c r="L13" s="447"/>
      <c r="M13" s="447"/>
      <c r="N13" s="447"/>
      <c r="O13" s="447"/>
      <c r="P13" s="447"/>
      <c r="Q13" s="44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7" s="6" customFormat="1" ht="40.25" customHeight="1">
      <c r="A14" s="419"/>
      <c r="B14" s="420"/>
      <c r="C14" s="420"/>
      <c r="D14" s="420"/>
      <c r="E14" s="420"/>
      <c r="F14" s="420"/>
      <c r="G14" s="420"/>
      <c r="H14" s="414"/>
      <c r="I14" s="449"/>
      <c r="J14" s="450"/>
      <c r="K14" s="450"/>
      <c r="L14" s="450"/>
      <c r="M14" s="450"/>
      <c r="N14" s="450"/>
      <c r="O14" s="450"/>
      <c r="P14" s="450"/>
      <c r="Q14" s="451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</row>
    <row r="15" spans="1:57" s="1" customFormat="1" ht="48" customHeight="1">
      <c r="A15" s="91"/>
      <c r="B15" s="54"/>
      <c r="C15" s="54"/>
      <c r="D15" s="54"/>
      <c r="E15" s="54"/>
      <c r="F15" s="54"/>
      <c r="G15" s="54"/>
      <c r="H15" s="87" t="s">
        <v>18</v>
      </c>
      <c r="I15" s="435"/>
      <c r="J15" s="436"/>
      <c r="K15" s="436"/>
      <c r="L15" s="436"/>
      <c r="M15" s="436"/>
      <c r="N15" s="436"/>
      <c r="O15" s="436"/>
      <c r="P15" s="436"/>
      <c r="Q15" s="437"/>
    </row>
    <row r="16" spans="1:57" s="1" customFormat="1" ht="48" customHeight="1">
      <c r="A16" s="410"/>
      <c r="B16" s="234"/>
      <c r="C16" s="234"/>
      <c r="D16" s="234"/>
      <c r="E16" s="234"/>
      <c r="F16" s="234"/>
      <c r="G16" s="234"/>
      <c r="H16" s="87" t="s">
        <v>343</v>
      </c>
      <c r="I16" s="435"/>
      <c r="J16" s="436"/>
      <c r="K16" s="436"/>
      <c r="L16" s="436"/>
      <c r="M16" s="436"/>
      <c r="N16" s="436"/>
      <c r="O16" s="436"/>
      <c r="P16" s="436"/>
      <c r="Q16" s="437"/>
    </row>
    <row r="17" spans="1:17" s="1" customFormat="1" ht="48" customHeight="1">
      <c r="A17" s="410"/>
      <c r="B17" s="234"/>
      <c r="C17" s="234"/>
      <c r="D17" s="234"/>
      <c r="E17" s="234"/>
      <c r="F17" s="234"/>
      <c r="G17" s="234"/>
      <c r="H17" s="87" t="s">
        <v>105</v>
      </c>
      <c r="I17" s="435"/>
      <c r="J17" s="436"/>
      <c r="K17" s="436"/>
      <c r="L17" s="436"/>
      <c r="M17" s="436"/>
      <c r="N17" s="436"/>
      <c r="O17" s="436"/>
      <c r="P17" s="436"/>
      <c r="Q17" s="437"/>
    </row>
    <row r="18" spans="1:17" s="1" customFormat="1" ht="48" customHeight="1">
      <c r="A18" s="410"/>
      <c r="B18" s="234"/>
      <c r="C18" s="234"/>
      <c r="D18" s="234"/>
      <c r="E18" s="234"/>
      <c r="F18" s="234"/>
      <c r="G18" s="234"/>
      <c r="H18" s="87" t="s">
        <v>343</v>
      </c>
      <c r="I18" s="435"/>
      <c r="J18" s="436"/>
      <c r="K18" s="436"/>
      <c r="L18" s="436"/>
      <c r="M18" s="436"/>
      <c r="N18" s="436"/>
      <c r="O18" s="436"/>
      <c r="P18" s="436"/>
      <c r="Q18" s="437"/>
    </row>
    <row r="19" spans="1:17" s="1" customFormat="1" ht="48" customHeight="1">
      <c r="A19" s="410"/>
      <c r="B19" s="234"/>
      <c r="C19" s="234"/>
      <c r="D19" s="234"/>
      <c r="E19" s="234"/>
      <c r="F19" s="234"/>
      <c r="G19" s="234"/>
      <c r="H19" s="87" t="s">
        <v>343</v>
      </c>
      <c r="I19" s="435"/>
      <c r="J19" s="436"/>
      <c r="K19" s="436"/>
      <c r="L19" s="436"/>
      <c r="M19" s="436"/>
      <c r="N19" s="436"/>
      <c r="O19" s="436"/>
      <c r="P19" s="436"/>
      <c r="Q19" s="437"/>
    </row>
    <row r="20" spans="1:17" s="1" customFormat="1" ht="48" customHeight="1">
      <c r="A20" s="410"/>
      <c r="B20" s="234"/>
      <c r="C20" s="234"/>
      <c r="D20" s="234"/>
      <c r="E20" s="234"/>
      <c r="F20" s="234"/>
      <c r="G20" s="234"/>
      <c r="H20" s="87" t="s">
        <v>343</v>
      </c>
      <c r="I20" s="435"/>
      <c r="J20" s="436"/>
      <c r="K20" s="436"/>
      <c r="L20" s="436"/>
      <c r="M20" s="436"/>
      <c r="N20" s="436"/>
      <c r="O20" s="436"/>
      <c r="P20" s="436"/>
      <c r="Q20" s="437"/>
    </row>
    <row r="21" spans="1:17" s="1" customFormat="1" ht="48" customHeight="1">
      <c r="A21" s="410"/>
      <c r="B21" s="234"/>
      <c r="C21" s="234"/>
      <c r="D21" s="234"/>
      <c r="E21" s="234"/>
      <c r="F21" s="234"/>
      <c r="G21" s="234"/>
      <c r="H21" s="87" t="s">
        <v>105</v>
      </c>
      <c r="I21" s="435"/>
      <c r="J21" s="436"/>
      <c r="K21" s="436"/>
      <c r="L21" s="436"/>
      <c r="M21" s="436"/>
      <c r="N21" s="436"/>
      <c r="O21" s="436"/>
      <c r="P21" s="436"/>
      <c r="Q21" s="437"/>
    </row>
    <row r="22" spans="1:17" s="1" customFormat="1" ht="48" customHeight="1">
      <c r="A22" s="410"/>
      <c r="B22" s="234"/>
      <c r="C22" s="234"/>
      <c r="D22" s="234"/>
      <c r="E22" s="234"/>
      <c r="F22" s="234"/>
      <c r="G22" s="234"/>
      <c r="H22" s="87" t="s">
        <v>343</v>
      </c>
      <c r="I22" s="435"/>
      <c r="J22" s="436"/>
      <c r="K22" s="436"/>
      <c r="L22" s="436"/>
      <c r="M22" s="436"/>
      <c r="N22" s="436"/>
      <c r="O22" s="436"/>
      <c r="P22" s="436"/>
      <c r="Q22" s="437"/>
    </row>
    <row r="23" spans="1:17" s="1" customFormat="1" ht="48" customHeight="1">
      <c r="A23" s="410"/>
      <c r="B23" s="234"/>
      <c r="C23" s="234"/>
      <c r="D23" s="234"/>
      <c r="E23" s="234"/>
      <c r="F23" s="234"/>
      <c r="G23" s="234"/>
      <c r="H23" s="87" t="s">
        <v>17</v>
      </c>
      <c r="I23" s="435"/>
      <c r="J23" s="436"/>
      <c r="K23" s="436"/>
      <c r="L23" s="436"/>
      <c r="M23" s="436"/>
      <c r="N23" s="436"/>
      <c r="O23" s="436"/>
      <c r="P23" s="436"/>
      <c r="Q23" s="437"/>
    </row>
    <row r="24" spans="1:17" s="1" customFormat="1" ht="48" customHeight="1">
      <c r="A24" s="410"/>
      <c r="B24" s="234"/>
      <c r="C24" s="234"/>
      <c r="D24" s="234"/>
      <c r="E24" s="234"/>
      <c r="F24" s="234"/>
      <c r="G24" s="234"/>
      <c r="H24" s="87" t="s">
        <v>343</v>
      </c>
      <c r="I24" s="435"/>
      <c r="J24" s="436"/>
      <c r="K24" s="436"/>
      <c r="L24" s="436"/>
      <c r="M24" s="436"/>
      <c r="N24" s="436"/>
      <c r="O24" s="436"/>
      <c r="P24" s="436"/>
      <c r="Q24" s="437"/>
    </row>
    <row r="25" spans="1:17" s="1" customFormat="1" ht="48" customHeight="1">
      <c r="A25" s="410"/>
      <c r="B25" s="234"/>
      <c r="C25" s="234"/>
      <c r="D25" s="234"/>
      <c r="E25" s="234"/>
      <c r="F25" s="234"/>
      <c r="G25" s="234"/>
      <c r="H25" s="87" t="s">
        <v>343</v>
      </c>
      <c r="I25" s="435"/>
      <c r="J25" s="436"/>
      <c r="K25" s="436"/>
      <c r="L25" s="436"/>
      <c r="M25" s="436"/>
      <c r="N25" s="436"/>
      <c r="O25" s="436"/>
      <c r="P25" s="436"/>
      <c r="Q25" s="437"/>
    </row>
    <row r="26" spans="1:17" s="1" customFormat="1" ht="48" customHeight="1" thickBot="1">
      <c r="A26" s="427"/>
      <c r="B26" s="236"/>
      <c r="C26" s="236"/>
      <c r="D26" s="236"/>
      <c r="E26" s="236"/>
      <c r="F26" s="236"/>
      <c r="G26" s="236"/>
      <c r="H26" s="88" t="s">
        <v>343</v>
      </c>
      <c r="I26" s="438"/>
      <c r="J26" s="439"/>
      <c r="K26" s="439"/>
      <c r="L26" s="439"/>
      <c r="M26" s="439"/>
      <c r="N26" s="439"/>
      <c r="O26" s="439"/>
      <c r="P26" s="439"/>
      <c r="Q26" s="440"/>
    </row>
    <row r="27" spans="1:17" ht="40.25" customHeight="1" thickBot="1">
      <c r="A27" s="389" t="s">
        <v>19</v>
      </c>
      <c r="B27" s="390"/>
      <c r="C27" s="390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0"/>
      <c r="P27" s="390"/>
      <c r="Q27" s="441"/>
    </row>
    <row r="28" spans="1:17" s="1" customFormat="1">
      <c r="A28" s="334"/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6"/>
    </row>
    <row r="29" spans="1:17" s="1" customFormat="1">
      <c r="A29" s="316"/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337"/>
    </row>
    <row r="30" spans="1:17" s="1" customFormat="1">
      <c r="A30" s="316"/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337"/>
    </row>
    <row r="31" spans="1:17" s="1" customFormat="1">
      <c r="A31" s="316"/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337"/>
    </row>
    <row r="32" spans="1:17" s="1" customFormat="1">
      <c r="A32" s="338"/>
      <c r="B32" s="339"/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40"/>
    </row>
    <row r="33" spans="1:21" ht="40.25" customHeight="1">
      <c r="A33" s="444" t="s">
        <v>20</v>
      </c>
      <c r="B33" s="123"/>
      <c r="C33" s="123"/>
      <c r="D33" s="123"/>
      <c r="E33" s="123"/>
      <c r="F33" s="123"/>
      <c r="G33" s="123"/>
      <c r="H33" s="181"/>
      <c r="I33" s="181"/>
      <c r="J33" s="181"/>
      <c r="K33" s="181"/>
      <c r="L33" s="442" t="s">
        <v>257</v>
      </c>
      <c r="M33" s="443"/>
      <c r="N33" s="443"/>
      <c r="O33" s="443"/>
      <c r="P33" s="443"/>
      <c r="Q33" s="81" t="s">
        <v>346</v>
      </c>
      <c r="R33" s="39"/>
      <c r="S33" s="39"/>
      <c r="T33" s="39"/>
      <c r="U33" s="39"/>
    </row>
    <row r="34" spans="1:21" s="1" customFormat="1"/>
    <row r="35" spans="1:21" s="1" customFormat="1"/>
    <row r="36" spans="1:21" s="1" customFormat="1"/>
    <row r="37" spans="1:21" s="1" customFormat="1"/>
    <row r="38" spans="1:21" s="1" customFormat="1"/>
    <row r="39" spans="1:21" s="1" customFormat="1"/>
    <row r="40" spans="1:21" s="1" customFormat="1"/>
    <row r="41" spans="1:21" s="1" customFormat="1"/>
    <row r="42" spans="1:21" s="1" customFormat="1"/>
    <row r="43" spans="1:21" s="1" customFormat="1"/>
    <row r="44" spans="1:21" s="1" customFormat="1"/>
    <row r="45" spans="1:21" s="1" customFormat="1"/>
    <row r="46" spans="1:21" s="1" customFormat="1"/>
    <row r="47" spans="1:21" s="1" customFormat="1"/>
    <row r="48" spans="1:21" s="1" customFormat="1"/>
    <row r="49" spans="1:17" s="1" customFormat="1"/>
    <row r="50" spans="1:17" s="1" customFormat="1"/>
    <row r="51" spans="1:17" s="1" customFormat="1"/>
    <row r="52" spans="1:17" s="1" customFormat="1"/>
    <row r="53" spans="1:17" s="1" customForma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s="1" customForma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s="1" customForma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s="1" customForma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s="1" customForma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s="1" customForma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s="1" customForma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</sheetData>
  <mergeCells count="76">
    <mergeCell ref="D8:E8"/>
    <mergeCell ref="D9:E9"/>
    <mergeCell ref="F9:G9"/>
    <mergeCell ref="D10:E10"/>
    <mergeCell ref="L33:P33"/>
    <mergeCell ref="A33:K33"/>
    <mergeCell ref="A11:Q11"/>
    <mergeCell ref="L10:M10"/>
    <mergeCell ref="N10:O10"/>
    <mergeCell ref="P10:Q10"/>
    <mergeCell ref="A12:Q12"/>
    <mergeCell ref="A13:G14"/>
    <mergeCell ref="H13:H14"/>
    <mergeCell ref="I13:Q14"/>
    <mergeCell ref="I15:Q15"/>
    <mergeCell ref="L8:M8"/>
    <mergeCell ref="L7:M7"/>
    <mergeCell ref="N7:O7"/>
    <mergeCell ref="P7:Q7"/>
    <mergeCell ref="D7:E7"/>
    <mergeCell ref="F7:G7"/>
    <mergeCell ref="H7:I7"/>
    <mergeCell ref="A6:Q6"/>
    <mergeCell ref="A1:B4"/>
    <mergeCell ref="C1:G1"/>
    <mergeCell ref="C2:D2"/>
    <mergeCell ref="E2:G2"/>
    <mergeCell ref="E3:G4"/>
    <mergeCell ref="H1:L1"/>
    <mergeCell ref="A5:B5"/>
    <mergeCell ref="C5:Q5"/>
    <mergeCell ref="J2:L2"/>
    <mergeCell ref="J3:L4"/>
    <mergeCell ref="M1:Q1"/>
    <mergeCell ref="H2:I2"/>
    <mergeCell ref="M2:Q2"/>
    <mergeCell ref="H3:I4"/>
    <mergeCell ref="M3:Q4"/>
    <mergeCell ref="N8:O8"/>
    <mergeCell ref="P8:Q8"/>
    <mergeCell ref="L9:M9"/>
    <mergeCell ref="N9:O9"/>
    <mergeCell ref="P9:Q9"/>
    <mergeCell ref="A16:G16"/>
    <mergeCell ref="I16:Q16"/>
    <mergeCell ref="A17:G17"/>
    <mergeCell ref="I17:Q17"/>
    <mergeCell ref="A18:G18"/>
    <mergeCell ref="I18:Q18"/>
    <mergeCell ref="A19:G19"/>
    <mergeCell ref="I19:Q19"/>
    <mergeCell ref="A20:G20"/>
    <mergeCell ref="I20:Q20"/>
    <mergeCell ref="A21:G21"/>
    <mergeCell ref="I21:Q21"/>
    <mergeCell ref="A22:G22"/>
    <mergeCell ref="I22:Q22"/>
    <mergeCell ref="A23:G23"/>
    <mergeCell ref="I23:Q23"/>
    <mergeCell ref="A24:G24"/>
    <mergeCell ref="I24:Q24"/>
    <mergeCell ref="A28:Q32"/>
    <mergeCell ref="A25:G25"/>
    <mergeCell ref="I25:Q25"/>
    <mergeCell ref="A26:G26"/>
    <mergeCell ref="I26:Q26"/>
    <mergeCell ref="A27:Q27"/>
    <mergeCell ref="F10:G10"/>
    <mergeCell ref="H10:I10"/>
    <mergeCell ref="J10:K10"/>
    <mergeCell ref="J7:K7"/>
    <mergeCell ref="F8:G8"/>
    <mergeCell ref="H8:I8"/>
    <mergeCell ref="J8:K8"/>
    <mergeCell ref="H9:I9"/>
    <mergeCell ref="J9:K9"/>
  </mergeCells>
  <conditionalFormatting sqref="A15:A26">
    <cfRule type="expression" dxfId="34" priority="11">
      <formula>($H15="Non atteint")</formula>
    </cfRule>
    <cfRule type="expression" dxfId="33" priority="10">
      <formula>($H15="Réalisation partielle")</formula>
    </cfRule>
  </conditionalFormatting>
  <conditionalFormatting sqref="B10:C10">
    <cfRule type="containsText" dxfId="32" priority="3" operator="containsText" text="0 - Non déterminé">
      <formula>NOT(ISERROR(SEARCH("0 - Non déterminé",B10)))</formula>
    </cfRule>
  </conditionalFormatting>
  <conditionalFormatting sqref="C9">
    <cfRule type="containsText" dxfId="31" priority="4" operator="containsText" text="0 - Non déterminé">
      <formula>NOT(ISERROR(SEARCH("0 - Non déterminé",C9)))</formula>
    </cfRule>
  </conditionalFormatting>
  <conditionalFormatting sqref="C7:D8 F7:F10 H7:H10 J7:J10 L7:L10 N7:N10 P7:P10">
    <cfRule type="containsText" dxfId="30" priority="5" operator="containsText" text="0 - Non déterminé">
      <formula>NOT(ISERROR(SEARCH("0 - Non déterminé",C7)))</formula>
    </cfRule>
  </conditionalFormatting>
  <conditionalFormatting sqref="D9:D10">
    <cfRule type="containsText" dxfId="29" priority="13" operator="containsText" text="0 - Non déterminé">
      <formula>NOT(ISERROR(SEARCH("0 - Non déterminé",D9)))</formula>
    </cfRule>
  </conditionalFormatting>
  <conditionalFormatting sqref="H15:H26">
    <cfRule type="containsText" dxfId="28" priority="8" operator="containsText" text="Non atteint">
      <formula>NOT(ISERROR(SEARCH("Non atteint",H15)))</formula>
    </cfRule>
    <cfRule type="containsText" dxfId="27" priority="9" operator="containsText" text="Réalisation partielle">
      <formula>NOT(ISERROR(SEARCH("Réalisation partielle",H15)))</formula>
    </cfRule>
  </conditionalFormatting>
  <hyperlinks>
    <hyperlink ref="A5:B5" location="Sommaire!A1" display="SOMMAIRE" xr:uid="{3330A2D0-1AF8-AE44-BEBA-5CDB546EDFF3}"/>
  </hyperlinks>
  <printOptions horizontalCentered="1" verticalCentered="1"/>
  <pageMargins left="0.7" right="0.7" top="0.75" bottom="0.75" header="0.3" footer="0.3"/>
  <pageSetup paperSize="9" scale="38" orientation="landscape" horizontalDpi="0" verticalDpi="0"/>
  <headerFooter>
    <oddHeader>&amp;L&amp;"Calibri,Normal"&amp;K000000&amp;G&amp;C&amp;"Calibri Bold,Gras"&amp;24&amp;K000000MCCP Bilan en fin de parcours et recommandations pour la suite</oddHeader>
    <oddFooter>&amp;L&amp;"Calibri,Normal"&amp;K0000002.4  MCCP Bilan Final</oddFooter>
  </headerFooter>
  <legacyDrawingHF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28FAFD2-2061-D747-B978-47FF1271D43F}">
          <x14:formula1>
            <xm:f>Légendes!$B$97:$B$108</xm:f>
          </x14:formula1>
          <xm:sqref>J7:J10 F7:F10 H7:H10 N7:N10 P7:P10 B7:D10 L7:L10</xm:sqref>
        </x14:dataValidation>
        <x14:dataValidation type="list" allowBlank="1" showInputMessage="1" showErrorMessage="1" xr:uid="{46A44317-A703-BE46-BE78-C88D22417287}">
          <x14:formula1>
            <xm:f>Légendes!$E$65:$E$68</xm:f>
          </x14:formula1>
          <xm:sqref>H15:H26</xm:sqref>
        </x14:dataValidation>
        <x14:dataValidation type="list" allowBlank="1" showInputMessage="1" showErrorMessage="1" xr:uid="{43F78779-11BF-0D41-9682-1CA294A79D86}">
          <x14:formula1>
            <xm:f>Légendes!$E$193:$E$194</xm:f>
          </x14:formula1>
          <xm:sqref>Q33</xm:sqref>
        </x14:dataValidation>
        <x14:dataValidation type="list" allowBlank="1" showInputMessage="1" showErrorMessage="1" xr:uid="{99FAC853-0E18-894A-A8FE-02D4A7E4FE74}">
          <x14:formula1>
            <xm:f>Légendes!$E$185:$E$189</xm:f>
          </x14:formula1>
          <xm:sqref>L33 A28:Q32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85A62-747C-8E48-AC72-BBA543AA0C5A}">
  <sheetPr>
    <pageSetUpPr fitToPage="1"/>
  </sheetPr>
  <dimension ref="A1:BC72"/>
  <sheetViews>
    <sheetView topLeftCell="A17" zoomScale="80" zoomScaleNormal="80" workbookViewId="0">
      <selection activeCell="A27" sqref="A27:G38"/>
    </sheetView>
  </sheetViews>
  <sheetFormatPr baseColWidth="10" defaultColWidth="10.6640625" defaultRowHeight="16"/>
  <cols>
    <col min="1" max="5" width="19" style="2" customWidth="1"/>
    <col min="6" max="6" width="18.6640625" style="2" customWidth="1"/>
    <col min="7" max="7" width="16.6640625" style="2" customWidth="1"/>
    <col min="8" max="10" width="18.6640625" style="2" customWidth="1"/>
    <col min="11" max="11" width="19" style="2" customWidth="1"/>
    <col min="12" max="12" width="22.1640625" style="2" customWidth="1"/>
    <col min="13" max="13" width="18.6640625" style="2" customWidth="1"/>
    <col min="14" max="14" width="23.6640625" style="2" customWidth="1"/>
    <col min="15" max="15" width="20.6640625" style="2" customWidth="1"/>
    <col min="16" max="19" width="10.6640625" style="1"/>
    <col min="20" max="16384" width="10.6640625" style="2"/>
  </cols>
  <sheetData>
    <row r="1" spans="1:55" ht="42" customHeight="1" thickBot="1">
      <c r="A1" s="458" t="s">
        <v>450</v>
      </c>
      <c r="B1" s="459"/>
      <c r="C1" s="464" t="s">
        <v>295</v>
      </c>
      <c r="D1" s="273"/>
      <c r="E1" s="274"/>
      <c r="F1" s="275" t="s">
        <v>443</v>
      </c>
      <c r="G1" s="276"/>
      <c r="H1" s="277" t="s">
        <v>0</v>
      </c>
      <c r="I1" s="278"/>
      <c r="J1" s="279"/>
      <c r="K1" s="251" t="s">
        <v>296</v>
      </c>
      <c r="L1" s="252"/>
      <c r="M1" s="252"/>
      <c r="N1" s="252"/>
      <c r="O1" s="253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s="4" customFormat="1" ht="42" customHeight="1">
      <c r="A2" s="460"/>
      <c r="B2" s="461"/>
      <c r="C2" s="465"/>
      <c r="D2" s="255"/>
      <c r="E2" s="256"/>
      <c r="F2" s="260" t="s">
        <v>444</v>
      </c>
      <c r="G2" s="262"/>
      <c r="H2" s="260" t="s">
        <v>3</v>
      </c>
      <c r="I2" s="261"/>
      <c r="J2" s="262"/>
      <c r="K2" s="290" t="s">
        <v>444</v>
      </c>
      <c r="L2" s="291"/>
      <c r="M2" s="260" t="s">
        <v>297</v>
      </c>
      <c r="N2" s="191"/>
      <c r="O2" s="92" t="s">
        <v>448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5" s="4" customFormat="1" ht="42" customHeight="1">
      <c r="A3" s="460"/>
      <c r="B3" s="461"/>
      <c r="C3" s="454"/>
      <c r="D3" s="127"/>
      <c r="E3" s="235"/>
      <c r="F3" s="232"/>
      <c r="G3" s="219"/>
      <c r="H3" s="232"/>
      <c r="I3" s="263"/>
      <c r="J3" s="219"/>
      <c r="K3" s="246"/>
      <c r="L3" s="219"/>
      <c r="M3" s="246"/>
      <c r="N3" s="129"/>
      <c r="O3" s="258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5" ht="42" customHeight="1" thickBot="1">
      <c r="A4" s="462"/>
      <c r="B4" s="463"/>
      <c r="C4" s="454"/>
      <c r="D4" s="127"/>
      <c r="E4" s="235"/>
      <c r="F4" s="233"/>
      <c r="G4" s="225"/>
      <c r="H4" s="233"/>
      <c r="I4" s="264"/>
      <c r="J4" s="225"/>
      <c r="K4" s="247"/>
      <c r="L4" s="225"/>
      <c r="M4" s="247"/>
      <c r="N4" s="224"/>
      <c r="O4" s="259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5" ht="46.25" customHeight="1" thickBot="1">
      <c r="A5" s="311" t="s">
        <v>433</v>
      </c>
      <c r="B5" s="312"/>
      <c r="C5" s="289"/>
      <c r="D5" s="214"/>
      <c r="E5" s="237"/>
      <c r="F5" s="292"/>
      <c r="G5" s="255"/>
      <c r="H5" s="255"/>
      <c r="I5" s="255"/>
      <c r="J5" s="255"/>
      <c r="K5" s="256"/>
      <c r="L5" s="56" t="s">
        <v>447</v>
      </c>
      <c r="M5" s="57">
        <v>44634</v>
      </c>
      <c r="N5" s="56" t="s">
        <v>445</v>
      </c>
      <c r="O5" s="57">
        <v>44638</v>
      </c>
    </row>
    <row r="6" spans="1:55" ht="40.25" customHeight="1" thickBot="1">
      <c r="A6" s="293" t="s">
        <v>299</v>
      </c>
      <c r="B6" s="293"/>
      <c r="C6" s="294"/>
      <c r="D6" s="294"/>
      <c r="E6" s="294"/>
      <c r="F6" s="293"/>
      <c r="G6" s="295"/>
      <c r="H6" s="295"/>
      <c r="I6" s="295"/>
      <c r="J6" s="295"/>
      <c r="K6" s="295"/>
      <c r="L6" s="295"/>
      <c r="M6" s="295"/>
      <c r="N6" s="295"/>
      <c r="O6" s="29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30" customHeight="1" thickBot="1">
      <c r="A7" s="280" t="s">
        <v>439</v>
      </c>
      <c r="B7" s="186"/>
      <c r="C7" s="186"/>
      <c r="D7" s="186"/>
      <c r="E7" s="186"/>
      <c r="F7" s="186"/>
      <c r="G7" s="288"/>
      <c r="H7" s="280" t="s">
        <v>300</v>
      </c>
      <c r="I7" s="186"/>
      <c r="J7" s="186"/>
      <c r="K7" s="186"/>
      <c r="L7" s="186"/>
      <c r="M7" s="297" t="s">
        <v>301</v>
      </c>
      <c r="N7" s="186"/>
      <c r="O7" s="288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s="4" customFormat="1" ht="75">
      <c r="A8" s="68" t="s">
        <v>302</v>
      </c>
      <c r="B8" s="69" t="s">
        <v>437</v>
      </c>
      <c r="C8" s="69" t="s">
        <v>303</v>
      </c>
      <c r="D8" s="69" t="s">
        <v>451</v>
      </c>
      <c r="E8" s="69" t="s">
        <v>304</v>
      </c>
      <c r="F8" s="69" t="s">
        <v>305</v>
      </c>
      <c r="G8" s="70" t="s">
        <v>306</v>
      </c>
      <c r="H8" s="71" t="s">
        <v>307</v>
      </c>
      <c r="I8" s="72" t="s">
        <v>308</v>
      </c>
      <c r="J8" s="72" t="s">
        <v>309</v>
      </c>
      <c r="K8" s="72" t="s">
        <v>440</v>
      </c>
      <c r="L8" s="73" t="s">
        <v>442</v>
      </c>
      <c r="M8" s="68" t="s">
        <v>438</v>
      </c>
      <c r="N8" s="69" t="s">
        <v>441</v>
      </c>
      <c r="O8" s="74" t="s">
        <v>310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ht="49.25" customHeight="1" thickBot="1">
      <c r="A9" s="50" t="s">
        <v>120</v>
      </c>
      <c r="B9" s="59" t="s">
        <v>18</v>
      </c>
      <c r="C9" s="59" t="s">
        <v>18</v>
      </c>
      <c r="D9" s="59" t="s">
        <v>18</v>
      </c>
      <c r="E9" s="59" t="s">
        <v>18</v>
      </c>
      <c r="F9" s="59" t="s">
        <v>18</v>
      </c>
      <c r="G9" s="61" t="s">
        <v>18</v>
      </c>
      <c r="H9" s="50" t="s">
        <v>120</v>
      </c>
      <c r="I9" s="59" t="s">
        <v>18</v>
      </c>
      <c r="J9" s="59" t="s">
        <v>121</v>
      </c>
      <c r="K9" s="59" t="s">
        <v>121</v>
      </c>
      <c r="L9" s="61" t="s">
        <v>121</v>
      </c>
      <c r="M9" s="50" t="s">
        <v>120</v>
      </c>
      <c r="N9" s="59" t="s">
        <v>18</v>
      </c>
      <c r="O9" s="60" t="s">
        <v>18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7" thickBot="1">
      <c r="A10" s="250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</row>
    <row r="11" spans="1:55" s="6" customFormat="1" ht="40.25" customHeight="1">
      <c r="A11" s="456" t="s">
        <v>453</v>
      </c>
      <c r="B11" s="457"/>
      <c r="C11" s="457"/>
      <c r="D11" s="457"/>
      <c r="E11" s="457"/>
      <c r="F11" s="457"/>
      <c r="G11" s="457"/>
      <c r="H11" s="288"/>
      <c r="I11" s="455" t="s">
        <v>452</v>
      </c>
      <c r="J11" s="330"/>
      <c r="K11" s="330"/>
      <c r="L11" s="330"/>
      <c r="M11" s="330"/>
      <c r="N11" s="330"/>
      <c r="O11" s="325"/>
      <c r="P11" s="5"/>
      <c r="Q11" s="5"/>
      <c r="R11" s="5"/>
      <c r="S11" s="5"/>
    </row>
    <row r="12" spans="1:55" s="6" customFormat="1" ht="50" customHeight="1" thickBot="1">
      <c r="A12" s="240" t="s">
        <v>389</v>
      </c>
      <c r="B12" s="249"/>
      <c r="C12" s="249"/>
      <c r="D12" s="249"/>
      <c r="E12" s="249"/>
      <c r="F12" s="249"/>
      <c r="G12" s="170"/>
      <c r="H12" s="66" t="s">
        <v>120</v>
      </c>
      <c r="I12" s="240" t="s">
        <v>340</v>
      </c>
      <c r="J12" s="249"/>
      <c r="K12" s="249"/>
      <c r="L12" s="249"/>
      <c r="M12" s="249"/>
      <c r="N12" s="242"/>
      <c r="O12" s="58" t="s">
        <v>121</v>
      </c>
      <c r="P12" s="5"/>
      <c r="Q12" s="5"/>
      <c r="R12" s="5"/>
      <c r="S12" s="5"/>
    </row>
    <row r="13" spans="1:55" s="6" customFormat="1" ht="50" customHeight="1" thickBot="1">
      <c r="A13" s="240" t="s">
        <v>390</v>
      </c>
      <c r="B13" s="249"/>
      <c r="C13" s="249"/>
      <c r="D13" s="249"/>
      <c r="E13" s="249"/>
      <c r="F13" s="249"/>
      <c r="G13" s="170"/>
      <c r="H13" s="66" t="s">
        <v>121</v>
      </c>
      <c r="I13" s="240" t="s">
        <v>483</v>
      </c>
      <c r="J13" s="249"/>
      <c r="K13" s="249"/>
      <c r="L13" s="249"/>
      <c r="M13" s="249"/>
      <c r="N13" s="242"/>
      <c r="O13" s="58" t="s">
        <v>120</v>
      </c>
      <c r="P13" s="5"/>
      <c r="Q13" s="5"/>
      <c r="R13" s="5"/>
      <c r="S13" s="5"/>
    </row>
    <row r="14" spans="1:55" s="6" customFormat="1" ht="50" customHeight="1" thickBot="1">
      <c r="A14" s="240" t="s">
        <v>391</v>
      </c>
      <c r="B14" s="249"/>
      <c r="C14" s="249"/>
      <c r="D14" s="249"/>
      <c r="E14" s="249"/>
      <c r="F14" s="249"/>
      <c r="G14" s="170"/>
      <c r="H14" s="66" t="s">
        <v>121</v>
      </c>
      <c r="I14" s="240" t="s">
        <v>312</v>
      </c>
      <c r="J14" s="249"/>
      <c r="K14" s="249"/>
      <c r="L14" s="249"/>
      <c r="M14" s="249"/>
      <c r="N14" s="242"/>
      <c r="O14" s="58" t="s">
        <v>18</v>
      </c>
      <c r="P14" s="5"/>
      <c r="Q14" s="5"/>
      <c r="R14" s="5"/>
      <c r="S14" s="5"/>
    </row>
    <row r="15" spans="1:55" s="6" customFormat="1" ht="50" customHeight="1" thickBot="1">
      <c r="A15" s="240" t="s">
        <v>392</v>
      </c>
      <c r="B15" s="249"/>
      <c r="C15" s="249"/>
      <c r="D15" s="249"/>
      <c r="E15" s="249"/>
      <c r="F15" s="249"/>
      <c r="G15" s="170"/>
      <c r="H15" s="75" t="s">
        <v>123</v>
      </c>
      <c r="I15" s="240" t="s">
        <v>341</v>
      </c>
      <c r="J15" s="249"/>
      <c r="K15" s="249"/>
      <c r="L15" s="249"/>
      <c r="M15" s="249"/>
      <c r="N15" s="242"/>
      <c r="O15" s="58" t="s">
        <v>121</v>
      </c>
      <c r="P15" s="5"/>
      <c r="Q15" s="5"/>
      <c r="R15" s="5"/>
      <c r="S15" s="5"/>
    </row>
    <row r="16" spans="1:55" s="6" customFormat="1" ht="50" customHeight="1" thickBot="1">
      <c r="A16" s="240" t="s">
        <v>393</v>
      </c>
      <c r="B16" s="249"/>
      <c r="C16" s="249"/>
      <c r="D16" s="249"/>
      <c r="E16" s="249"/>
      <c r="F16" s="249"/>
      <c r="G16" s="170"/>
      <c r="H16" s="66" t="s">
        <v>121</v>
      </c>
      <c r="I16" s="240" t="s">
        <v>339</v>
      </c>
      <c r="J16" s="249"/>
      <c r="K16" s="249"/>
      <c r="L16" s="249"/>
      <c r="M16" s="249"/>
      <c r="N16" s="242"/>
      <c r="O16" s="58" t="s">
        <v>120</v>
      </c>
      <c r="P16" s="5"/>
      <c r="Q16" s="5"/>
      <c r="R16" s="5"/>
      <c r="S16" s="5"/>
    </row>
    <row r="17" spans="1:19" s="6" customFormat="1" ht="50" customHeight="1" thickBot="1">
      <c r="A17" s="240" t="s">
        <v>394</v>
      </c>
      <c r="B17" s="249"/>
      <c r="C17" s="249"/>
      <c r="D17" s="249"/>
      <c r="E17" s="249"/>
      <c r="F17" s="249"/>
      <c r="G17" s="170"/>
      <c r="H17" s="66" t="s">
        <v>121</v>
      </c>
      <c r="I17" s="240" t="s">
        <v>338</v>
      </c>
      <c r="J17" s="249"/>
      <c r="K17" s="249"/>
      <c r="L17" s="249"/>
      <c r="M17" s="249"/>
      <c r="N17" s="242"/>
      <c r="O17" s="58" t="s">
        <v>121</v>
      </c>
      <c r="P17" s="5"/>
      <c r="Q17" s="5"/>
      <c r="R17" s="5"/>
      <c r="S17" s="5"/>
    </row>
    <row r="18" spans="1:19" s="6" customFormat="1" ht="50" customHeight="1" thickBot="1">
      <c r="A18" s="240" t="s">
        <v>395</v>
      </c>
      <c r="B18" s="249"/>
      <c r="C18" s="249"/>
      <c r="D18" s="249"/>
      <c r="E18" s="249"/>
      <c r="F18" s="249"/>
      <c r="G18" s="170"/>
      <c r="H18" s="66" t="s">
        <v>123</v>
      </c>
      <c r="I18" s="240" t="s">
        <v>340</v>
      </c>
      <c r="J18" s="249"/>
      <c r="K18" s="249"/>
      <c r="L18" s="249"/>
      <c r="M18" s="249"/>
      <c r="N18" s="242"/>
      <c r="O18" s="58" t="s">
        <v>121</v>
      </c>
      <c r="P18" s="5"/>
      <c r="Q18" s="5"/>
      <c r="R18" s="5"/>
      <c r="S18" s="5"/>
    </row>
    <row r="19" spans="1:19" s="6" customFormat="1" ht="50" customHeight="1" thickBot="1">
      <c r="A19" s="240" t="s">
        <v>396</v>
      </c>
      <c r="B19" s="249"/>
      <c r="C19" s="249"/>
      <c r="D19" s="249"/>
      <c r="E19" s="249"/>
      <c r="F19" s="249"/>
      <c r="G19" s="170"/>
      <c r="H19" s="66" t="s">
        <v>121</v>
      </c>
      <c r="I19" s="240" t="s">
        <v>316</v>
      </c>
      <c r="J19" s="249"/>
      <c r="K19" s="249"/>
      <c r="L19" s="249"/>
      <c r="M19" s="249"/>
      <c r="N19" s="242"/>
      <c r="O19" s="58" t="s">
        <v>121</v>
      </c>
      <c r="P19" s="5"/>
      <c r="Q19" s="5"/>
      <c r="R19" s="5"/>
      <c r="S19" s="5"/>
    </row>
    <row r="20" spans="1:19" s="6" customFormat="1" ht="50" customHeight="1" thickBot="1">
      <c r="A20" s="240" t="s">
        <v>397</v>
      </c>
      <c r="B20" s="249"/>
      <c r="C20" s="249"/>
      <c r="D20" s="249"/>
      <c r="E20" s="249"/>
      <c r="F20" s="249"/>
      <c r="G20" s="170"/>
      <c r="H20" s="66" t="s">
        <v>120</v>
      </c>
      <c r="I20" s="240" t="s">
        <v>318</v>
      </c>
      <c r="J20" s="249"/>
      <c r="K20" s="249"/>
      <c r="L20" s="249"/>
      <c r="M20" s="249"/>
      <c r="N20" s="242"/>
      <c r="O20" s="58" t="s">
        <v>120</v>
      </c>
      <c r="P20" s="5"/>
      <c r="Q20" s="5"/>
      <c r="R20" s="5"/>
      <c r="S20" s="5"/>
    </row>
    <row r="21" spans="1:19" s="6" customFormat="1" ht="50" customHeight="1" thickBot="1">
      <c r="A21" s="240" t="s">
        <v>398</v>
      </c>
      <c r="B21" s="249"/>
      <c r="C21" s="249"/>
      <c r="D21" s="249"/>
      <c r="E21" s="249"/>
      <c r="F21" s="249"/>
      <c r="G21" s="170"/>
      <c r="H21" s="66" t="s">
        <v>123</v>
      </c>
      <c r="I21" s="240" t="s">
        <v>320</v>
      </c>
      <c r="J21" s="249"/>
      <c r="K21" s="249"/>
      <c r="L21" s="249"/>
      <c r="M21" s="249"/>
      <c r="N21" s="242"/>
      <c r="O21" s="58" t="s">
        <v>121</v>
      </c>
      <c r="P21" s="5"/>
      <c r="Q21" s="5"/>
      <c r="R21" s="5"/>
      <c r="S21" s="5"/>
    </row>
    <row r="22" spans="1:19" s="6" customFormat="1" ht="50" customHeight="1" thickBot="1">
      <c r="A22" s="240" t="s">
        <v>399</v>
      </c>
      <c r="B22" s="249"/>
      <c r="C22" s="249"/>
      <c r="D22" s="249"/>
      <c r="E22" s="249"/>
      <c r="F22" s="249"/>
      <c r="G22" s="170"/>
      <c r="H22" s="66" t="s">
        <v>121</v>
      </c>
      <c r="I22" s="240" t="s">
        <v>322</v>
      </c>
      <c r="J22" s="249"/>
      <c r="K22" s="249"/>
      <c r="L22" s="249"/>
      <c r="M22" s="249"/>
      <c r="N22" s="242"/>
      <c r="O22" s="58" t="s">
        <v>121</v>
      </c>
      <c r="P22" s="5"/>
      <c r="Q22" s="5"/>
      <c r="R22" s="5"/>
      <c r="S22" s="5"/>
    </row>
    <row r="23" spans="1:19" s="6" customFormat="1" ht="50" customHeight="1" thickBot="1">
      <c r="A23" s="240" t="s">
        <v>400</v>
      </c>
      <c r="B23" s="249"/>
      <c r="C23" s="249"/>
      <c r="D23" s="249"/>
      <c r="E23" s="249"/>
      <c r="F23" s="249"/>
      <c r="G23" s="170"/>
      <c r="H23" s="66" t="s">
        <v>120</v>
      </c>
      <c r="I23" s="240" t="s">
        <v>324</v>
      </c>
      <c r="J23" s="249"/>
      <c r="K23" s="249"/>
      <c r="L23" s="249"/>
      <c r="M23" s="249"/>
      <c r="N23" s="242"/>
      <c r="O23" s="58" t="s">
        <v>120</v>
      </c>
      <c r="P23" s="5"/>
      <c r="Q23" s="5"/>
      <c r="R23" s="5"/>
      <c r="S23" s="5"/>
    </row>
    <row r="24" spans="1:19" s="6" customFormat="1" ht="50" customHeight="1" thickBot="1">
      <c r="A24" s="240" t="s">
        <v>401</v>
      </c>
      <c r="B24" s="249"/>
      <c r="C24" s="249"/>
      <c r="D24" s="249"/>
      <c r="E24" s="249"/>
      <c r="F24" s="249"/>
      <c r="G24" s="170"/>
      <c r="H24" s="66" t="s">
        <v>121</v>
      </c>
      <c r="I24" s="227" t="s">
        <v>326</v>
      </c>
      <c r="J24" s="266"/>
      <c r="K24" s="266"/>
      <c r="L24" s="266"/>
      <c r="M24" s="266"/>
      <c r="N24" s="229"/>
      <c r="O24" s="58" t="s">
        <v>121</v>
      </c>
      <c r="P24" s="5"/>
      <c r="Q24" s="5"/>
      <c r="R24" s="5"/>
      <c r="S24" s="5"/>
    </row>
    <row r="25" spans="1:19" s="6" customFormat="1" ht="50" customHeight="1">
      <c r="A25" s="240" t="s">
        <v>402</v>
      </c>
      <c r="B25" s="249"/>
      <c r="C25" s="249"/>
      <c r="D25" s="249"/>
      <c r="E25" s="249"/>
      <c r="F25" s="249"/>
      <c r="G25" s="170"/>
      <c r="H25" s="66" t="s">
        <v>121</v>
      </c>
      <c r="I25" s="452" t="s">
        <v>328</v>
      </c>
      <c r="J25" s="255"/>
      <c r="K25" s="255"/>
      <c r="L25" s="255"/>
      <c r="M25" s="255"/>
      <c r="N25" s="255"/>
      <c r="O25" s="256"/>
      <c r="P25" s="5"/>
      <c r="Q25" s="5"/>
      <c r="R25" s="5"/>
      <c r="S25" s="5"/>
    </row>
    <row r="26" spans="1:19" s="6" customFormat="1" ht="50" customHeight="1">
      <c r="A26" s="240" t="s">
        <v>403</v>
      </c>
      <c r="B26" s="249"/>
      <c r="C26" s="249"/>
      <c r="D26" s="249"/>
      <c r="E26" s="249"/>
      <c r="F26" s="249"/>
      <c r="G26" s="170"/>
      <c r="H26" s="66" t="s">
        <v>121</v>
      </c>
      <c r="I26" s="234"/>
      <c r="J26" s="127"/>
      <c r="K26" s="127"/>
      <c r="L26" s="127"/>
      <c r="M26" s="127"/>
      <c r="N26" s="127"/>
      <c r="O26" s="235"/>
      <c r="P26" s="5"/>
      <c r="Q26" s="5"/>
      <c r="R26" s="5"/>
      <c r="S26" s="5"/>
    </row>
    <row r="27" spans="1:19" s="6" customFormat="1" ht="50" customHeight="1">
      <c r="A27" s="240" t="s">
        <v>404</v>
      </c>
      <c r="B27" s="249"/>
      <c r="C27" s="249"/>
      <c r="D27" s="249"/>
      <c r="E27" s="249"/>
      <c r="F27" s="249"/>
      <c r="G27" s="170"/>
      <c r="H27" s="66" t="s">
        <v>121</v>
      </c>
      <c r="I27" s="234"/>
      <c r="J27" s="127"/>
      <c r="K27" s="127"/>
      <c r="L27" s="127"/>
      <c r="M27" s="127"/>
      <c r="N27" s="127"/>
      <c r="O27" s="235"/>
      <c r="P27" s="5"/>
      <c r="Q27" s="5"/>
      <c r="R27" s="5"/>
      <c r="S27" s="5"/>
    </row>
    <row r="28" spans="1:19" s="6" customFormat="1" ht="50" customHeight="1">
      <c r="A28" s="240" t="s">
        <v>405</v>
      </c>
      <c r="B28" s="249"/>
      <c r="C28" s="249"/>
      <c r="D28" s="249"/>
      <c r="E28" s="249"/>
      <c r="F28" s="249"/>
      <c r="G28" s="170"/>
      <c r="H28" s="66" t="s">
        <v>121</v>
      </c>
      <c r="I28" s="234"/>
      <c r="J28" s="127"/>
      <c r="K28" s="127"/>
      <c r="L28" s="127"/>
      <c r="M28" s="127"/>
      <c r="N28" s="127"/>
      <c r="O28" s="235"/>
      <c r="P28" s="5"/>
      <c r="Q28" s="5"/>
      <c r="R28" s="5"/>
      <c r="S28" s="5"/>
    </row>
    <row r="29" spans="1:19" s="6" customFormat="1" ht="50" customHeight="1">
      <c r="A29" s="240" t="s">
        <v>406</v>
      </c>
      <c r="B29" s="249"/>
      <c r="C29" s="249"/>
      <c r="D29" s="249"/>
      <c r="E29" s="249"/>
      <c r="F29" s="249"/>
      <c r="G29" s="170"/>
      <c r="H29" s="66" t="s">
        <v>123</v>
      </c>
      <c r="I29" s="234"/>
      <c r="J29" s="127"/>
      <c r="K29" s="127"/>
      <c r="L29" s="127"/>
      <c r="M29" s="127"/>
      <c r="N29" s="127"/>
      <c r="O29" s="235"/>
      <c r="P29" s="5"/>
      <c r="Q29" s="5"/>
      <c r="R29" s="5"/>
      <c r="S29" s="5"/>
    </row>
    <row r="30" spans="1:19" ht="50" customHeight="1">
      <c r="A30" s="240" t="s">
        <v>407</v>
      </c>
      <c r="B30" s="249"/>
      <c r="C30" s="249"/>
      <c r="D30" s="249"/>
      <c r="E30" s="249"/>
      <c r="F30" s="249"/>
      <c r="G30" s="170"/>
      <c r="H30" s="66" t="s">
        <v>121</v>
      </c>
      <c r="I30" s="234"/>
      <c r="J30" s="127"/>
      <c r="K30" s="127"/>
      <c r="L30" s="127"/>
      <c r="M30" s="127"/>
      <c r="N30" s="127"/>
      <c r="O30" s="235"/>
    </row>
    <row r="31" spans="1:19" s="1" customFormat="1" ht="50" customHeight="1">
      <c r="A31" s="240" t="s">
        <v>408</v>
      </c>
      <c r="B31" s="249"/>
      <c r="C31" s="249"/>
      <c r="D31" s="249"/>
      <c r="E31" s="249"/>
      <c r="F31" s="249"/>
      <c r="G31" s="170"/>
      <c r="H31" s="76" t="s">
        <v>120</v>
      </c>
      <c r="I31" s="234"/>
      <c r="J31" s="127"/>
      <c r="K31" s="127"/>
      <c r="L31" s="127"/>
      <c r="M31" s="127"/>
      <c r="N31" s="127"/>
      <c r="O31" s="235"/>
    </row>
    <row r="32" spans="1:19" s="1" customFormat="1" ht="50" customHeight="1" thickBot="1">
      <c r="A32" s="240" t="s">
        <v>409</v>
      </c>
      <c r="B32" s="249"/>
      <c r="C32" s="249"/>
      <c r="D32" s="249"/>
      <c r="E32" s="249"/>
      <c r="F32" s="249"/>
      <c r="G32" s="170"/>
      <c r="H32" s="66" t="s">
        <v>121</v>
      </c>
      <c r="I32" s="236"/>
      <c r="J32" s="214"/>
      <c r="K32" s="214"/>
      <c r="L32" s="214"/>
      <c r="M32" s="214"/>
      <c r="N32" s="214"/>
      <c r="O32" s="237"/>
    </row>
    <row r="33" spans="1:15" s="1" customFormat="1" ht="50" customHeight="1">
      <c r="A33" s="240" t="s">
        <v>410</v>
      </c>
      <c r="B33" s="249"/>
      <c r="C33" s="249"/>
      <c r="D33" s="249"/>
      <c r="E33" s="249"/>
      <c r="F33" s="249"/>
      <c r="G33" s="170"/>
      <c r="H33" s="66" t="s">
        <v>121</v>
      </c>
      <c r="I33" s="453" t="s">
        <v>335</v>
      </c>
      <c r="J33" s="255"/>
      <c r="K33" s="255"/>
      <c r="L33" s="255"/>
      <c r="M33" s="255"/>
      <c r="N33" s="255"/>
      <c r="O33" s="256"/>
    </row>
    <row r="34" spans="1:15" s="1" customFormat="1" ht="50" customHeight="1">
      <c r="A34" s="240" t="s">
        <v>411</v>
      </c>
      <c r="B34" s="249"/>
      <c r="C34" s="249"/>
      <c r="D34" s="249"/>
      <c r="E34" s="249"/>
      <c r="F34" s="249"/>
      <c r="G34" s="170"/>
      <c r="H34" s="66" t="s">
        <v>121</v>
      </c>
      <c r="I34" s="234"/>
      <c r="J34" s="127"/>
      <c r="K34" s="127"/>
      <c r="L34" s="127"/>
      <c r="M34" s="127"/>
      <c r="N34" s="127"/>
      <c r="O34" s="235"/>
    </row>
    <row r="35" spans="1:15" s="1" customFormat="1" ht="50" customHeight="1">
      <c r="A35" s="240" t="s">
        <v>412</v>
      </c>
      <c r="B35" s="249"/>
      <c r="C35" s="249"/>
      <c r="D35" s="249"/>
      <c r="E35" s="249"/>
      <c r="F35" s="249"/>
      <c r="G35" s="170"/>
      <c r="H35" s="66" t="s">
        <v>121</v>
      </c>
      <c r="I35" s="234"/>
      <c r="J35" s="127"/>
      <c r="K35" s="127"/>
      <c r="L35" s="127"/>
      <c r="M35" s="127"/>
      <c r="N35" s="127"/>
      <c r="O35" s="235"/>
    </row>
    <row r="36" spans="1:15" s="1" customFormat="1" ht="50" customHeight="1">
      <c r="A36" s="240" t="s">
        <v>413</v>
      </c>
      <c r="B36" s="249"/>
      <c r="C36" s="249"/>
      <c r="D36" s="249"/>
      <c r="E36" s="249"/>
      <c r="F36" s="249"/>
      <c r="G36" s="170"/>
      <c r="H36" s="66" t="s">
        <v>121</v>
      </c>
      <c r="I36" s="234"/>
      <c r="J36" s="127"/>
      <c r="K36" s="127"/>
      <c r="L36" s="127"/>
      <c r="M36" s="127"/>
      <c r="N36" s="127"/>
      <c r="O36" s="235"/>
    </row>
    <row r="37" spans="1:15" s="1" customFormat="1" ht="50" customHeight="1">
      <c r="A37" s="240" t="s">
        <v>414</v>
      </c>
      <c r="B37" s="249"/>
      <c r="C37" s="249"/>
      <c r="D37" s="249"/>
      <c r="E37" s="249"/>
      <c r="F37" s="249"/>
      <c r="G37" s="170"/>
      <c r="H37" s="66" t="s">
        <v>121</v>
      </c>
      <c r="I37" s="234"/>
      <c r="J37" s="127"/>
      <c r="K37" s="127"/>
      <c r="L37" s="127"/>
      <c r="M37" s="127"/>
      <c r="N37" s="127"/>
      <c r="O37" s="235"/>
    </row>
    <row r="38" spans="1:15" s="1" customFormat="1" ht="50" customHeight="1" thickBot="1">
      <c r="A38" s="240" t="s">
        <v>415</v>
      </c>
      <c r="B38" s="249"/>
      <c r="C38" s="249"/>
      <c r="D38" s="249"/>
      <c r="E38" s="249"/>
      <c r="F38" s="249"/>
      <c r="G38" s="170"/>
      <c r="H38" s="77" t="s">
        <v>18</v>
      </c>
      <c r="I38" s="236"/>
      <c r="J38" s="214"/>
      <c r="K38" s="214"/>
      <c r="L38" s="214"/>
      <c r="M38" s="214"/>
      <c r="N38" s="214"/>
      <c r="O38" s="237"/>
    </row>
    <row r="39" spans="1:15" s="1" customFormat="1"/>
    <row r="40" spans="1:15" s="1" customFormat="1"/>
    <row r="41" spans="1:15" s="1" customFormat="1"/>
    <row r="42" spans="1:15" s="1" customFormat="1"/>
    <row r="43" spans="1:15" s="1" customFormat="1"/>
    <row r="44" spans="1:15" s="1" customFormat="1"/>
    <row r="45" spans="1:15" s="1" customFormat="1"/>
    <row r="46" spans="1:15" s="1" customFormat="1"/>
    <row r="47" spans="1:15" s="1" customFormat="1"/>
    <row r="48" spans="1:15" s="1" customFormat="1"/>
    <row r="49" spans="1:6" s="1" customFormat="1"/>
    <row r="50" spans="1:6" s="1" customFormat="1"/>
    <row r="51" spans="1:6" s="1" customFormat="1"/>
    <row r="52" spans="1:6" s="1" customFormat="1"/>
    <row r="53" spans="1:6" s="1" customFormat="1"/>
    <row r="54" spans="1:6" s="1" customFormat="1"/>
    <row r="55" spans="1:6" s="1" customFormat="1"/>
    <row r="56" spans="1:6" s="1" customFormat="1"/>
    <row r="57" spans="1:6" s="1" customFormat="1"/>
    <row r="58" spans="1:6" s="1" customFormat="1"/>
    <row r="59" spans="1:6" s="1" customFormat="1"/>
    <row r="60" spans="1:6" s="1" customFormat="1"/>
    <row r="61" spans="1:6">
      <c r="A61" s="1"/>
      <c r="B61" s="1"/>
      <c r="C61" s="1"/>
      <c r="D61" s="1"/>
      <c r="E61" s="1"/>
      <c r="F61" s="1"/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1"/>
      <c r="C69" s="1"/>
      <c r="D69" s="1"/>
      <c r="E69" s="1"/>
      <c r="F69" s="1"/>
    </row>
    <row r="70" spans="1:6">
      <c r="A70" s="1"/>
      <c r="B70" s="1"/>
      <c r="C70" s="1"/>
      <c r="D70" s="1"/>
      <c r="E70" s="1"/>
      <c r="F70" s="1"/>
    </row>
    <row r="71" spans="1:6">
      <c r="A71" s="1"/>
      <c r="B71" s="1"/>
      <c r="C71" s="1"/>
      <c r="D71" s="1"/>
      <c r="E71" s="1"/>
      <c r="F71" s="1"/>
    </row>
    <row r="72" spans="1:6">
      <c r="A72" s="1"/>
      <c r="B72" s="1"/>
      <c r="C72" s="1"/>
      <c r="D72" s="1"/>
      <c r="E72" s="1"/>
      <c r="F72" s="1"/>
    </row>
  </sheetData>
  <mergeCells count="81">
    <mergeCell ref="A15:G15"/>
    <mergeCell ref="A5:B5"/>
    <mergeCell ref="C5:E5"/>
    <mergeCell ref="F5:K5"/>
    <mergeCell ref="A1:B4"/>
    <mergeCell ref="C1:E1"/>
    <mergeCell ref="F1:G1"/>
    <mergeCell ref="H1:J1"/>
    <mergeCell ref="K1:O1"/>
    <mergeCell ref="C2:E2"/>
    <mergeCell ref="F2:G2"/>
    <mergeCell ref="H2:J2"/>
    <mergeCell ref="K2:L2"/>
    <mergeCell ref="O3:O4"/>
    <mergeCell ref="M2:N2"/>
    <mergeCell ref="C3:E3"/>
    <mergeCell ref="A16:G16"/>
    <mergeCell ref="A10:O10"/>
    <mergeCell ref="A6:O6"/>
    <mergeCell ref="M7:O7"/>
    <mergeCell ref="A7:G7"/>
    <mergeCell ref="H7:L7"/>
    <mergeCell ref="I12:N12"/>
    <mergeCell ref="I13:N13"/>
    <mergeCell ref="I14:N14"/>
    <mergeCell ref="I11:O11"/>
    <mergeCell ref="A11:H11"/>
    <mergeCell ref="A12:G12"/>
    <mergeCell ref="A13:G13"/>
    <mergeCell ref="A14:G14"/>
    <mergeCell ref="I15:N15"/>
    <mergeCell ref="I16:N16"/>
    <mergeCell ref="A20:G20"/>
    <mergeCell ref="A21:G21"/>
    <mergeCell ref="A22:G22"/>
    <mergeCell ref="A17:G17"/>
    <mergeCell ref="A18:G18"/>
    <mergeCell ref="A19:G19"/>
    <mergeCell ref="F3:G4"/>
    <mergeCell ref="H3:J4"/>
    <mergeCell ref="K3:L4"/>
    <mergeCell ref="M3:N4"/>
    <mergeCell ref="C4:E4"/>
    <mergeCell ref="I17:N17"/>
    <mergeCell ref="I18:N18"/>
    <mergeCell ref="I19:N19"/>
    <mergeCell ref="I20:N20"/>
    <mergeCell ref="I21:N21"/>
    <mergeCell ref="I22:N22"/>
    <mergeCell ref="I23:N23"/>
    <mergeCell ref="I24:N24"/>
    <mergeCell ref="I25:O25"/>
    <mergeCell ref="I33:O33"/>
    <mergeCell ref="I26:O26"/>
    <mergeCell ref="I27:O27"/>
    <mergeCell ref="I28:O28"/>
    <mergeCell ref="I29:O29"/>
    <mergeCell ref="I30:O30"/>
    <mergeCell ref="I31:O31"/>
    <mergeCell ref="I32:O32"/>
    <mergeCell ref="I34:O34"/>
    <mergeCell ref="I35:O35"/>
    <mergeCell ref="I36:O36"/>
    <mergeCell ref="I37:O37"/>
    <mergeCell ref="I38:O38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32:G32"/>
    <mergeCell ref="A38:G38"/>
    <mergeCell ref="A33:G33"/>
    <mergeCell ref="A34:G34"/>
    <mergeCell ref="A35:G35"/>
    <mergeCell ref="A36:G36"/>
    <mergeCell ref="A37:G37"/>
  </mergeCells>
  <conditionalFormatting sqref="A12:A38">
    <cfRule type="expression" dxfId="26" priority="1">
      <formula>(H12="Oui")</formula>
    </cfRule>
  </conditionalFormatting>
  <conditionalFormatting sqref="A8:O8">
    <cfRule type="expression" dxfId="25" priority="3">
      <formula>(A$9="Oui")</formula>
    </cfRule>
  </conditionalFormatting>
  <conditionalFormatting sqref="I12:I24">
    <cfRule type="expression" dxfId="24" priority="2">
      <formula>(O12="Oui")</formula>
    </cfRule>
  </conditionalFormatting>
  <dataValidations count="1">
    <dataValidation type="list" allowBlank="1" showInputMessage="1" showErrorMessage="1" sqref="E13:E17 E19:E38" xr:uid="{86A15238-34A7-2A44-89D3-39010172733B}">
      <formula1>AQ</formula1>
    </dataValidation>
  </dataValidations>
  <hyperlinks>
    <hyperlink ref="A5:B5" location="Sommaire!A1" display="SOMMAIRE" xr:uid="{F83E2519-3B30-B142-B009-93A476BE45AD}"/>
  </hyperlinks>
  <printOptions horizontalCentered="1" verticalCentered="1"/>
  <pageMargins left="0.7" right="0.7" top="0.75" bottom="0.75" header="0.3" footer="0.3"/>
  <pageSetup paperSize="9" scale="32" orientation="landscape" horizontalDpi="0" verticalDpi="0"/>
  <headerFooter>
    <oddHeader>&amp;L&amp;"Calibri,Normal"&amp;K000000&amp;G&amp;C&amp;"Calibri Bold,Gras"&amp;24&amp;K000000CléA 
Le projet de l’entreprise</oddHeader>
    <oddFooter xml:space="preserve">&amp;L&amp;"Calibri,Normal"&amp;K0000001.3  CléA Analyse des attentes, des besoins et des postes </oddFooter>
  </headerFooter>
  <legacyDrawingHF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41239B4-E13B-D34D-8733-A9CBC5CA420F}">
          <x14:formula1>
            <xm:f>Légendes!$E$83:$E$85</xm:f>
          </x14:formula1>
          <xm:sqref>O12:O24 A9:O9</xm:sqref>
        </x14:dataValidation>
        <x14:dataValidation type="list" allowBlank="1" showInputMessage="1" showErrorMessage="1" xr:uid="{FB79AD81-011B-1D42-A0DC-53C252247EAE}">
          <x14:formula1>
            <xm:f>Légendes!$E$87:$E$90</xm:f>
          </x14:formula1>
          <xm:sqref>H12:H38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12FFD-C2D3-744E-A0B7-7CC126DEA2A7}">
  <sheetPr>
    <pageSetUpPr fitToPage="1"/>
  </sheetPr>
  <dimension ref="A1:BC60"/>
  <sheetViews>
    <sheetView workbookViewId="0">
      <selection activeCell="D43" sqref="D43"/>
    </sheetView>
  </sheetViews>
  <sheetFormatPr baseColWidth="10" defaultColWidth="10.6640625" defaultRowHeight="16"/>
  <cols>
    <col min="1" max="1" width="20.1640625" style="2" customWidth="1"/>
    <col min="2" max="2" width="30.6640625" style="2" customWidth="1"/>
    <col min="3" max="3" width="22.6640625" style="2" customWidth="1"/>
    <col min="4" max="4" width="15.1640625" style="2" customWidth="1"/>
    <col min="5" max="5" width="14.6640625" style="2" customWidth="1"/>
    <col min="6" max="6" width="15" style="2" customWidth="1"/>
    <col min="7" max="7" width="14" style="2" customWidth="1"/>
    <col min="8" max="8" width="16.6640625" style="2" customWidth="1"/>
    <col min="9" max="9" width="12.6640625" style="2" customWidth="1"/>
    <col min="10" max="10" width="13" style="2" customWidth="1"/>
    <col min="11" max="11" width="12.6640625" style="2" customWidth="1"/>
    <col min="12" max="12" width="12" style="2" customWidth="1"/>
    <col min="13" max="13" width="11.6640625" style="2" customWidth="1"/>
    <col min="14" max="14" width="13.5" style="2" customWidth="1"/>
    <col min="15" max="15" width="13" style="2" customWidth="1"/>
    <col min="16" max="19" width="10.6640625" style="1"/>
    <col min="20" max="16384" width="10.6640625" style="2"/>
  </cols>
  <sheetData>
    <row r="1" spans="1:55" ht="30" customHeight="1">
      <c r="A1" s="408" t="s">
        <v>459</v>
      </c>
      <c r="B1" s="321"/>
      <c r="C1" s="119" t="s">
        <v>454</v>
      </c>
      <c r="D1" s="323"/>
      <c r="E1" s="324"/>
      <c r="F1" s="325"/>
      <c r="G1" s="119" t="s">
        <v>443</v>
      </c>
      <c r="H1" s="330"/>
      <c r="I1" s="330"/>
      <c r="J1" s="325"/>
      <c r="K1" s="119" t="s">
        <v>0</v>
      </c>
      <c r="L1" s="255"/>
      <c r="M1" s="255"/>
      <c r="N1" s="255"/>
      <c r="O1" s="25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s="4" customFormat="1" ht="30" customHeight="1">
      <c r="A2" s="322"/>
      <c r="B2" s="140"/>
      <c r="C2" s="326" t="s">
        <v>1</v>
      </c>
      <c r="D2" s="327"/>
      <c r="E2" s="328" t="s">
        <v>2</v>
      </c>
      <c r="F2" s="329"/>
      <c r="G2" s="309" t="s">
        <v>1</v>
      </c>
      <c r="H2" s="124"/>
      <c r="I2" s="328" t="s">
        <v>2</v>
      </c>
      <c r="J2" s="310"/>
      <c r="K2" s="309" t="s">
        <v>3</v>
      </c>
      <c r="L2" s="181"/>
      <c r="M2" s="181"/>
      <c r="N2" s="181"/>
      <c r="O2" s="310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5" s="4" customFormat="1" ht="30" customHeight="1">
      <c r="A3" s="322"/>
      <c r="B3" s="140"/>
      <c r="C3" s="44"/>
      <c r="D3" s="1"/>
      <c r="E3" s="316"/>
      <c r="F3" s="317"/>
      <c r="G3" s="232"/>
      <c r="H3" s="313"/>
      <c r="I3" s="307"/>
      <c r="J3" s="219"/>
      <c r="K3" s="246"/>
      <c r="L3" s="129"/>
      <c r="M3" s="129"/>
      <c r="N3" s="129"/>
      <c r="O3" s="219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5" ht="24" customHeight="1" thickBot="1">
      <c r="A4" s="322"/>
      <c r="B4" s="140"/>
      <c r="C4" s="45"/>
      <c r="D4" s="46"/>
      <c r="E4" s="318"/>
      <c r="F4" s="319"/>
      <c r="G4" s="247"/>
      <c r="H4" s="314"/>
      <c r="I4" s="308"/>
      <c r="J4" s="225"/>
      <c r="K4" s="247"/>
      <c r="L4" s="224"/>
      <c r="M4" s="224"/>
      <c r="N4" s="224"/>
      <c r="O4" s="225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5" ht="40.25" customHeight="1" thickBot="1">
      <c r="A5" s="311" t="s">
        <v>433</v>
      </c>
      <c r="B5" s="312"/>
      <c r="C5" s="315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3"/>
    </row>
    <row r="6" spans="1:55" ht="40.25" customHeight="1" thickBot="1">
      <c r="A6" s="477" t="s">
        <v>384</v>
      </c>
      <c r="B6" s="357"/>
      <c r="C6" s="478" t="s">
        <v>469</v>
      </c>
      <c r="D6" s="222"/>
      <c r="E6" s="222"/>
      <c r="F6" s="222"/>
      <c r="G6" s="222"/>
      <c r="H6" s="40" t="s">
        <v>273</v>
      </c>
      <c r="I6" s="476" t="s">
        <v>274</v>
      </c>
      <c r="J6" s="222"/>
      <c r="K6" s="222"/>
      <c r="L6" s="222"/>
      <c r="M6" s="222"/>
      <c r="N6" s="222"/>
      <c r="O6" s="223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s="1" customFormat="1" ht="70.25" customHeight="1" thickBot="1">
      <c r="A7" s="396" t="s">
        <v>385</v>
      </c>
      <c r="B7" s="358"/>
      <c r="C7" s="348" t="s">
        <v>165</v>
      </c>
      <c r="D7" s="349"/>
      <c r="E7" s="349"/>
      <c r="F7" s="349"/>
      <c r="G7" s="349"/>
      <c r="H7" s="78" t="s">
        <v>465</v>
      </c>
      <c r="I7" s="467"/>
      <c r="J7" s="468"/>
      <c r="K7" s="468"/>
      <c r="L7" s="468"/>
      <c r="M7" s="468"/>
      <c r="N7" s="468"/>
      <c r="O7" s="469"/>
    </row>
    <row r="8" spans="1:55" s="1" customFormat="1" ht="70.25" customHeight="1" thickBot="1">
      <c r="A8" s="396" t="s">
        <v>386</v>
      </c>
      <c r="B8" s="358"/>
      <c r="C8" s="348" t="s">
        <v>183</v>
      </c>
      <c r="D8" s="349"/>
      <c r="E8" s="349"/>
      <c r="F8" s="349"/>
      <c r="G8" s="349"/>
      <c r="H8" s="78" t="s">
        <v>464</v>
      </c>
      <c r="I8" s="467"/>
      <c r="J8" s="468"/>
      <c r="K8" s="468"/>
      <c r="L8" s="468"/>
      <c r="M8" s="468"/>
      <c r="N8" s="468"/>
      <c r="O8" s="469"/>
    </row>
    <row r="9" spans="1:55" s="1" customFormat="1" ht="70.25" customHeight="1" thickBot="1">
      <c r="A9" s="396" t="s">
        <v>387</v>
      </c>
      <c r="B9" s="358"/>
      <c r="C9" s="348" t="s">
        <v>259</v>
      </c>
      <c r="D9" s="349"/>
      <c r="E9" s="349"/>
      <c r="F9" s="349"/>
      <c r="G9" s="349"/>
      <c r="H9" s="78" t="s">
        <v>173</v>
      </c>
      <c r="I9" s="467"/>
      <c r="J9" s="468"/>
      <c r="K9" s="468"/>
      <c r="L9" s="468"/>
      <c r="M9" s="468"/>
      <c r="N9" s="468"/>
      <c r="O9" s="469"/>
    </row>
    <row r="10" spans="1:55" s="1" customFormat="1" ht="70.25" customHeight="1" thickBot="1">
      <c r="A10" s="396" t="s">
        <v>388</v>
      </c>
      <c r="B10" s="358"/>
      <c r="C10" s="348" t="s">
        <v>264</v>
      </c>
      <c r="D10" s="349"/>
      <c r="E10" s="349"/>
      <c r="F10" s="349"/>
      <c r="G10" s="349"/>
      <c r="H10" s="78" t="s">
        <v>173</v>
      </c>
      <c r="I10" s="467"/>
      <c r="J10" s="468"/>
      <c r="K10" s="468"/>
      <c r="L10" s="468"/>
      <c r="M10" s="468"/>
      <c r="N10" s="468"/>
      <c r="O10" s="469"/>
    </row>
    <row r="11" spans="1:55" s="1" customFormat="1" ht="85.25" customHeight="1" thickBot="1">
      <c r="A11" s="396" t="s">
        <v>381</v>
      </c>
      <c r="B11" s="358"/>
      <c r="C11" s="348" t="s">
        <v>240</v>
      </c>
      <c r="D11" s="349"/>
      <c r="E11" s="349"/>
      <c r="F11" s="349"/>
      <c r="G11" s="349"/>
      <c r="H11" s="78" t="s">
        <v>465</v>
      </c>
      <c r="I11" s="467"/>
      <c r="J11" s="468"/>
      <c r="K11" s="468"/>
      <c r="L11" s="468"/>
      <c r="M11" s="468"/>
      <c r="N11" s="468"/>
      <c r="O11" s="469"/>
    </row>
    <row r="12" spans="1:55" s="1" customFormat="1" ht="70.25" customHeight="1" thickBot="1">
      <c r="A12" s="396" t="s">
        <v>382</v>
      </c>
      <c r="B12" s="358"/>
      <c r="C12" s="348" t="s">
        <v>250</v>
      </c>
      <c r="D12" s="349"/>
      <c r="E12" s="349"/>
      <c r="F12" s="349"/>
      <c r="G12" s="349"/>
      <c r="H12" s="78" t="s">
        <v>465</v>
      </c>
      <c r="I12" s="467"/>
      <c r="J12" s="468"/>
      <c r="K12" s="468"/>
      <c r="L12" s="468"/>
      <c r="M12" s="468"/>
      <c r="N12" s="468"/>
      <c r="O12" s="469"/>
    </row>
    <row r="13" spans="1:55" s="1" customFormat="1" ht="70.25" customHeight="1" thickBot="1">
      <c r="A13" s="396" t="s">
        <v>383</v>
      </c>
      <c r="B13" s="358"/>
      <c r="C13" s="348" t="s">
        <v>416</v>
      </c>
      <c r="D13" s="349"/>
      <c r="E13" s="349"/>
      <c r="F13" s="349"/>
      <c r="G13" s="349"/>
      <c r="H13" s="78" t="s">
        <v>109</v>
      </c>
      <c r="I13" s="467"/>
      <c r="J13" s="468"/>
      <c r="K13" s="468"/>
      <c r="L13" s="468"/>
      <c r="M13" s="468"/>
      <c r="N13" s="468"/>
      <c r="O13" s="469"/>
    </row>
    <row r="14" spans="1:55" s="1" customFormat="1" ht="70.25" customHeight="1" thickBot="1">
      <c r="A14" s="396" t="s">
        <v>128</v>
      </c>
      <c r="B14" s="358"/>
      <c r="C14" s="348" t="s">
        <v>420</v>
      </c>
      <c r="D14" s="349"/>
      <c r="E14" s="349"/>
      <c r="F14" s="349"/>
      <c r="G14" s="349"/>
      <c r="H14" s="78" t="s">
        <v>109</v>
      </c>
      <c r="I14" s="467"/>
      <c r="J14" s="468"/>
      <c r="K14" s="468"/>
      <c r="L14" s="468"/>
      <c r="M14" s="468"/>
      <c r="N14" s="468"/>
      <c r="O14" s="469"/>
    </row>
    <row r="15" spans="1:55" s="1" customFormat="1" ht="70.25" customHeight="1" thickBot="1">
      <c r="A15" s="396" t="s">
        <v>131</v>
      </c>
      <c r="B15" s="358"/>
      <c r="C15" s="348" t="s">
        <v>429</v>
      </c>
      <c r="D15" s="349"/>
      <c r="E15" s="349"/>
      <c r="F15" s="349"/>
      <c r="G15" s="349"/>
      <c r="H15" s="78" t="s">
        <v>465</v>
      </c>
      <c r="I15" s="467"/>
      <c r="J15" s="468"/>
      <c r="K15" s="468"/>
      <c r="L15" s="468"/>
      <c r="M15" s="468"/>
      <c r="N15" s="468"/>
      <c r="O15" s="469"/>
    </row>
    <row r="16" spans="1:55" s="1" customFormat="1" ht="70.25" customHeight="1" thickBot="1">
      <c r="A16" s="396" t="s">
        <v>133</v>
      </c>
      <c r="B16" s="358"/>
      <c r="C16" s="348" t="s">
        <v>428</v>
      </c>
      <c r="D16" s="349"/>
      <c r="E16" s="349"/>
      <c r="F16" s="349"/>
      <c r="G16" s="349"/>
      <c r="H16" s="78" t="s">
        <v>465</v>
      </c>
      <c r="I16" s="467"/>
      <c r="J16" s="468"/>
      <c r="K16" s="468"/>
      <c r="L16" s="468"/>
      <c r="M16" s="468"/>
      <c r="N16" s="468"/>
      <c r="O16" s="469"/>
    </row>
    <row r="18" spans="1:15" ht="40.25" customHeight="1" thickBot="1">
      <c r="A18" s="470" t="s">
        <v>286</v>
      </c>
      <c r="B18" s="391"/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392"/>
    </row>
    <row r="19" spans="1:15" ht="40.25" customHeight="1" thickBot="1">
      <c r="A19" s="471" t="s">
        <v>287</v>
      </c>
      <c r="B19" s="472"/>
      <c r="C19" s="472"/>
      <c r="D19" s="472"/>
      <c r="E19" s="472"/>
      <c r="F19" s="473"/>
      <c r="G19" s="474" t="s">
        <v>288</v>
      </c>
      <c r="H19" s="474"/>
      <c r="I19" s="474"/>
      <c r="J19" s="474"/>
      <c r="K19" s="474"/>
      <c r="L19" s="474"/>
      <c r="M19" s="475"/>
      <c r="N19" s="475"/>
      <c r="O19" s="475"/>
    </row>
    <row r="20" spans="1:15" s="1" customFormat="1">
      <c r="A20" s="344"/>
      <c r="B20" s="335"/>
      <c r="C20" s="335"/>
      <c r="D20" s="335"/>
      <c r="E20" s="335"/>
      <c r="F20" s="345"/>
      <c r="G20" s="344"/>
      <c r="H20" s="335"/>
      <c r="I20" s="335"/>
      <c r="J20" s="335"/>
      <c r="K20" s="335"/>
      <c r="L20" s="335"/>
      <c r="M20" s="335"/>
      <c r="N20" s="335"/>
      <c r="O20" s="336"/>
    </row>
    <row r="21" spans="1:15" s="1" customFormat="1">
      <c r="A21" s="246"/>
      <c r="B21" s="263"/>
      <c r="C21" s="263"/>
      <c r="D21" s="263"/>
      <c r="E21" s="263"/>
      <c r="F21" s="317"/>
      <c r="G21" s="246"/>
      <c r="H21" s="263"/>
      <c r="I21" s="263"/>
      <c r="J21" s="263"/>
      <c r="K21" s="263"/>
      <c r="L21" s="263"/>
      <c r="M21" s="263"/>
      <c r="N21" s="263"/>
      <c r="O21" s="337"/>
    </row>
    <row r="22" spans="1:15" s="1" customFormat="1">
      <c r="A22" s="246"/>
      <c r="B22" s="263"/>
      <c r="C22" s="263"/>
      <c r="D22" s="263"/>
      <c r="E22" s="263"/>
      <c r="F22" s="317"/>
      <c r="G22" s="246"/>
      <c r="H22" s="263"/>
      <c r="I22" s="263"/>
      <c r="J22" s="263"/>
      <c r="K22" s="263"/>
      <c r="L22" s="263"/>
      <c r="M22" s="263"/>
      <c r="N22" s="263"/>
      <c r="O22" s="337"/>
    </row>
    <row r="23" spans="1:15" s="1" customFormat="1">
      <c r="A23" s="246"/>
      <c r="B23" s="263"/>
      <c r="C23" s="263"/>
      <c r="D23" s="263"/>
      <c r="E23" s="263"/>
      <c r="F23" s="317"/>
      <c r="G23" s="246"/>
      <c r="H23" s="263"/>
      <c r="I23" s="263"/>
      <c r="J23" s="263"/>
      <c r="K23" s="263"/>
      <c r="L23" s="263"/>
      <c r="M23" s="263"/>
      <c r="N23" s="263"/>
      <c r="O23" s="337"/>
    </row>
    <row r="24" spans="1:15" s="1" customFormat="1">
      <c r="A24" s="246"/>
      <c r="B24" s="263"/>
      <c r="C24" s="263"/>
      <c r="D24" s="263"/>
      <c r="E24" s="263"/>
      <c r="F24" s="317"/>
      <c r="G24" s="246"/>
      <c r="H24" s="263"/>
      <c r="I24" s="263"/>
      <c r="J24" s="263"/>
      <c r="K24" s="263"/>
      <c r="L24" s="263"/>
      <c r="M24" s="263"/>
      <c r="N24" s="263"/>
      <c r="O24" s="337"/>
    </row>
    <row r="25" spans="1:15" s="1" customFormat="1">
      <c r="A25" s="246"/>
      <c r="B25" s="263"/>
      <c r="C25" s="263"/>
      <c r="D25" s="263"/>
      <c r="E25" s="263"/>
      <c r="F25" s="317"/>
      <c r="G25" s="466"/>
      <c r="H25" s="339"/>
      <c r="I25" s="339"/>
      <c r="J25" s="339"/>
      <c r="K25" s="339"/>
      <c r="L25" s="339"/>
      <c r="M25" s="339"/>
      <c r="N25" s="339"/>
      <c r="O25" s="340"/>
    </row>
    <row r="26" spans="1:15" ht="40.25" customHeight="1" thickBot="1">
      <c r="A26" s="389" t="s">
        <v>289</v>
      </c>
      <c r="B26" s="390"/>
      <c r="C26" s="390"/>
      <c r="D26" s="390"/>
      <c r="E26" s="390"/>
      <c r="F26" s="390"/>
      <c r="G26" s="391"/>
      <c r="H26" s="391"/>
      <c r="I26" s="391"/>
      <c r="J26" s="391"/>
      <c r="K26" s="391"/>
      <c r="L26" s="391"/>
      <c r="M26" s="391"/>
      <c r="N26" s="391"/>
      <c r="O26" s="392"/>
    </row>
    <row r="27" spans="1:15" s="1" customFormat="1">
      <c r="A27" s="334"/>
      <c r="B27" s="335"/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335"/>
      <c r="O27" s="336"/>
    </row>
    <row r="28" spans="1:15" s="1" customFormat="1">
      <c r="A28" s="316"/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337"/>
    </row>
    <row r="29" spans="1:15" s="1" customFormat="1">
      <c r="A29" s="316"/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337"/>
    </row>
    <row r="30" spans="1:15" s="1" customFormat="1">
      <c r="A30" s="316"/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337"/>
    </row>
    <row r="31" spans="1:15" s="1" customFormat="1">
      <c r="A31" s="316"/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337"/>
    </row>
    <row r="32" spans="1:15" s="1" customFormat="1">
      <c r="A32" s="316"/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337"/>
    </row>
    <row r="33" spans="1:15" s="1" customFormat="1">
      <c r="A33" s="338"/>
      <c r="B33" s="339"/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40"/>
    </row>
    <row r="34" spans="1:15" s="1" customFormat="1"/>
    <row r="35" spans="1:15" s="1" customFormat="1"/>
    <row r="36" spans="1:15" s="1" customFormat="1"/>
    <row r="37" spans="1:15" s="1" customFormat="1"/>
    <row r="38" spans="1:15" s="1" customFormat="1"/>
    <row r="39" spans="1:15" s="1" customFormat="1"/>
    <row r="40" spans="1:15" s="1" customFormat="1"/>
    <row r="41" spans="1:15" s="1" customFormat="1"/>
    <row r="42" spans="1:15" s="1" customFormat="1"/>
    <row r="43" spans="1:15" s="1" customFormat="1"/>
    <row r="44" spans="1:15" s="1" customFormat="1"/>
    <row r="45" spans="1:15" s="1" customFormat="1"/>
    <row r="46" spans="1:15" s="1" customFormat="1"/>
    <row r="47" spans="1:15" s="1" customFormat="1"/>
    <row r="48" spans="1:15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</sheetData>
  <mergeCells count="65">
    <mergeCell ref="A7:B7"/>
    <mergeCell ref="C7:G7"/>
    <mergeCell ref="I7:O7"/>
    <mergeCell ref="A8:B8"/>
    <mergeCell ref="C8:G8"/>
    <mergeCell ref="I8:O8"/>
    <mergeCell ref="I6:O6"/>
    <mergeCell ref="A1:B4"/>
    <mergeCell ref="C1:F1"/>
    <mergeCell ref="C2:D2"/>
    <mergeCell ref="E2:F2"/>
    <mergeCell ref="E3:F4"/>
    <mergeCell ref="A6:B6"/>
    <mergeCell ref="C6:G6"/>
    <mergeCell ref="G1:J1"/>
    <mergeCell ref="K1:O1"/>
    <mergeCell ref="G2:H2"/>
    <mergeCell ref="I2:J2"/>
    <mergeCell ref="K2:O2"/>
    <mergeCell ref="G3:H4"/>
    <mergeCell ref="I3:J4"/>
    <mergeCell ref="K3:O4"/>
    <mergeCell ref="A9:B9"/>
    <mergeCell ref="C9:G9"/>
    <mergeCell ref="I9:O9"/>
    <mergeCell ref="A13:B13"/>
    <mergeCell ref="C13:G13"/>
    <mergeCell ref="I13:O13"/>
    <mergeCell ref="A11:B11"/>
    <mergeCell ref="C11:G11"/>
    <mergeCell ref="I11:O11"/>
    <mergeCell ref="A12:B12"/>
    <mergeCell ref="C12:G12"/>
    <mergeCell ref="I12:O12"/>
    <mergeCell ref="A10:B10"/>
    <mergeCell ref="C10:G10"/>
    <mergeCell ref="I10:O10"/>
    <mergeCell ref="A14:B14"/>
    <mergeCell ref="C14:G14"/>
    <mergeCell ref="I14:O14"/>
    <mergeCell ref="A18:O18"/>
    <mergeCell ref="A19:F19"/>
    <mergeCell ref="G19:O19"/>
    <mergeCell ref="A15:B15"/>
    <mergeCell ref="C15:G15"/>
    <mergeCell ref="I15:O15"/>
    <mergeCell ref="A16:B16"/>
    <mergeCell ref="C16:G16"/>
    <mergeCell ref="I16:O16"/>
    <mergeCell ref="A5:B5"/>
    <mergeCell ref="C5:O5"/>
    <mergeCell ref="A26:O26"/>
    <mergeCell ref="A27:O33"/>
    <mergeCell ref="A23:F23"/>
    <mergeCell ref="G23:O23"/>
    <mergeCell ref="A24:F24"/>
    <mergeCell ref="G24:O24"/>
    <mergeCell ref="A25:F25"/>
    <mergeCell ref="G25:O25"/>
    <mergeCell ref="A20:F20"/>
    <mergeCell ref="G20:O20"/>
    <mergeCell ref="A21:F21"/>
    <mergeCell ref="G21:O21"/>
    <mergeCell ref="A22:F22"/>
    <mergeCell ref="G22:O22"/>
  </mergeCells>
  <conditionalFormatting sqref="C7:G16">
    <cfRule type="expression" dxfId="23" priority="1">
      <formula>$H7="PRIORITAIRE"</formula>
    </cfRule>
  </conditionalFormatting>
  <conditionalFormatting sqref="H7:H16">
    <cfRule type="containsText" dxfId="22" priority="3" operator="containsText" text="PRIORITAIRE">
      <formula>NOT(ISERROR(SEARCH("PRIORITAIRE",H7)))</formula>
    </cfRule>
  </conditionalFormatting>
  <hyperlinks>
    <hyperlink ref="A5:B5" location="Sommaire!A1" display="SOMMAIRE" xr:uid="{3B1EF39C-52AB-CC46-A4A9-C05E3F7E0E3E}"/>
  </hyperlinks>
  <printOptions horizontalCentered="1" verticalCentered="1"/>
  <pageMargins left="0.7" right="0.7" top="0.75" bottom="0.75" header="0.3" footer="0.3"/>
  <pageSetup paperSize="9" scale="41" orientation="landscape" horizontalDpi="0" verticalDpi="0"/>
  <headerFooter>
    <oddHeader>&amp;L&amp;"Calibri Bold,Gras"&amp;24&amp;K000000&amp;G&amp;C&amp;"Calibri Bold,Gras"&amp;24&amp;K000000CléA Entretien de Positionnement Pédagogique</oddHeader>
    <oddFooter>&amp;L&amp;"Calibri,Normal"&amp;K0000003.1 CléA Entretien de Positionnement Pédagogique</oddFooter>
  </headerFooter>
  <legacyDrawingHF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DB5431E7-E7DC-2A43-AECA-4C7112E6B267}">
          <x14:formula1>
            <xm:f>Légendes!$B$261:$B$265</xm:f>
          </x14:formula1>
          <xm:sqref>C16:G16</xm:sqref>
        </x14:dataValidation>
        <x14:dataValidation type="list" allowBlank="1" showInputMessage="1" showErrorMessage="1" xr:uid="{607A85FE-B1B0-BB46-8C57-ACEB8BE5D961}">
          <x14:formula1>
            <xm:f>Légendes!$B$255:$B$259</xm:f>
          </x14:formula1>
          <xm:sqref>C15:G15</xm:sqref>
        </x14:dataValidation>
        <x14:dataValidation type="list" allowBlank="1" showInputMessage="1" showErrorMessage="1" xr:uid="{2B3818CF-F7A1-1D42-A83A-E88FABD2EFCE}">
          <x14:formula1>
            <xm:f>Légendes!$B$249:$B$253</xm:f>
          </x14:formula1>
          <xm:sqref>C14:G14</xm:sqref>
        </x14:dataValidation>
        <x14:dataValidation type="list" allowBlank="1" showInputMessage="1" showErrorMessage="1" xr:uid="{2FB0DC88-325F-EE45-A105-72958CBF354D}">
          <x14:formula1>
            <xm:f>Légendes!$B$243:$B$247</xm:f>
          </x14:formula1>
          <xm:sqref>C13:G13</xm:sqref>
        </x14:dataValidation>
        <x14:dataValidation type="list" allowBlank="1" showInputMessage="1" showErrorMessage="1" xr:uid="{48F6D184-6816-584B-BFE9-CBC71DC691B1}">
          <x14:formula1>
            <xm:f>Légendes!$B$236:$B$241</xm:f>
          </x14:formula1>
          <xm:sqref>C12:G12</xm:sqref>
        </x14:dataValidation>
        <x14:dataValidation type="list" allowBlank="1" showInputMessage="1" showErrorMessage="1" xr:uid="{6B3FB684-31BA-A545-931F-AC1A701D3B5E}">
          <x14:formula1>
            <xm:f>Légendes!$B$231:$B$235</xm:f>
          </x14:formula1>
          <xm:sqref>C11:G11</xm:sqref>
        </x14:dataValidation>
        <x14:dataValidation type="list" allowBlank="1" showInputMessage="1" showErrorMessage="1" xr:uid="{03B2911C-CB0F-6642-AAFA-32C749B65F93}">
          <x14:formula1>
            <xm:f>Légendes!$B$225:$B$229</xm:f>
          </x14:formula1>
          <xm:sqref>C10:G10</xm:sqref>
        </x14:dataValidation>
        <x14:dataValidation type="list" allowBlank="1" showInputMessage="1" showErrorMessage="1" xr:uid="{521315CE-B4E8-5B4C-9298-64B3E8ECC61A}">
          <x14:formula1>
            <xm:f>Légendes!$B$219:$B$223</xm:f>
          </x14:formula1>
          <xm:sqref>C9:G9</xm:sqref>
        </x14:dataValidation>
        <x14:dataValidation type="list" allowBlank="1" showInputMessage="1" showErrorMessage="1" xr:uid="{85C7AAE6-4C20-054C-90F2-B284A9C21DDC}">
          <x14:formula1>
            <xm:f>Légendes!$B$213:$B$217</xm:f>
          </x14:formula1>
          <xm:sqref>C8:G8</xm:sqref>
        </x14:dataValidation>
        <x14:dataValidation type="list" allowBlank="1" showInputMessage="1" showErrorMessage="1" xr:uid="{5E160B15-30DD-9C4F-969E-DD6F778D9625}">
          <x14:formula1>
            <xm:f>Légendes!$B$207:$B$211</xm:f>
          </x14:formula1>
          <xm:sqref>C7:G7</xm:sqref>
        </x14:dataValidation>
        <x14:dataValidation type="list" allowBlank="1" showInputMessage="1" showErrorMessage="1" xr:uid="{A271A086-FB41-3C4B-A6B2-A966661C1E54}">
          <x14:formula1>
            <xm:f>Légendes!$B$131:$B$133</xm:f>
          </x14:formula1>
          <xm:sqref>H7:H16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cc983d-9e8f-49a3-9cf7-3a57106d73da">
      <Terms xmlns="http://schemas.microsoft.com/office/infopath/2007/PartnerControls"/>
    </lcf76f155ced4ddcb4097134ff3c332f>
    <TaxCatchAll xmlns="963ac2dc-7680-4d64-b874-788b5014560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B56FB5BE23644992B9FE0844C25016" ma:contentTypeVersion="15" ma:contentTypeDescription="Crée un document." ma:contentTypeScope="" ma:versionID="362daa4b53814fa8788df23efc684f99">
  <xsd:schema xmlns:xsd="http://www.w3.org/2001/XMLSchema" xmlns:xs="http://www.w3.org/2001/XMLSchema" xmlns:p="http://schemas.microsoft.com/office/2006/metadata/properties" xmlns:ns2="dccc983d-9e8f-49a3-9cf7-3a57106d73da" xmlns:ns3="963ac2dc-7680-4d64-b874-788b5014560a" targetNamespace="http://schemas.microsoft.com/office/2006/metadata/properties" ma:root="true" ma:fieldsID="4ef448cc27be038c13a2f0f3501fd2d1" ns2:_="" ns3:_="">
    <xsd:import namespace="dccc983d-9e8f-49a3-9cf7-3a57106d73da"/>
    <xsd:import namespace="963ac2dc-7680-4d64-b874-788b501456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c983d-9e8f-49a3-9cf7-3a57106d73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alises d’images" ma:readOnly="false" ma:fieldId="{5cf76f15-5ced-4ddc-b409-7134ff3c332f}" ma:taxonomyMulti="true" ma:sspId="e698ba28-6b70-4300-b951-b5809a700b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ac2dc-7680-4d64-b874-788b5014560a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1437b98-6499-4f5e-947a-dbd8b112eac3}" ma:internalName="TaxCatchAll" ma:showField="CatchAllData" ma:web="963ac2dc-7680-4d64-b874-788b501456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8EFC8C-20EE-46C3-8924-FE0E8C7A977B}">
  <ds:schemaRefs>
    <ds:schemaRef ds:uri="http://schemas.microsoft.com/office/2006/metadata/properties"/>
    <ds:schemaRef ds:uri="http://schemas.microsoft.com/office/infopath/2007/PartnerControls"/>
    <ds:schemaRef ds:uri="dccc983d-9e8f-49a3-9cf7-3a57106d73da"/>
    <ds:schemaRef ds:uri="963ac2dc-7680-4d64-b874-788b5014560a"/>
  </ds:schemaRefs>
</ds:datastoreItem>
</file>

<file path=customXml/itemProps2.xml><?xml version="1.0" encoding="utf-8"?>
<ds:datastoreItem xmlns:ds="http://schemas.openxmlformats.org/officeDocument/2006/customXml" ds:itemID="{9BFA7F6F-9BFE-4B14-A220-9C39E83539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A055B6-D786-4B91-9A59-C752FE4ABD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cc983d-9e8f-49a3-9cf7-3a57106d73da"/>
    <ds:schemaRef ds:uri="963ac2dc-7680-4d64-b874-788b501456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12</vt:i4>
      </vt:variant>
    </vt:vector>
  </HeadingPairs>
  <TitlesOfParts>
    <vt:vector size="25" baseType="lpstr">
      <vt:lpstr>1.1 Collecte Informations</vt:lpstr>
      <vt:lpstr>1.2 MCCP AdB Postes</vt:lpstr>
      <vt:lpstr>2.1-MCCP Positionnement</vt:lpstr>
      <vt:lpstr>2.1 MCCP Positionnement </vt:lpstr>
      <vt:lpstr>2.2 MCCP Feuille Route initiale</vt:lpstr>
      <vt:lpstr>2.3 MCP F route mi-parcours</vt:lpstr>
      <vt:lpstr>2.4-MCCP Feuille route Finale</vt:lpstr>
      <vt:lpstr>1.3 CléA AdB Postes</vt:lpstr>
      <vt:lpstr>3.1-CleA Positionnement</vt:lpstr>
      <vt:lpstr>3.2 CleA Feuille Route initiale</vt:lpstr>
      <vt:lpstr>3.3 CleA F route mi-parcours</vt:lpstr>
      <vt:lpstr>3.4-CleA Feuille  route Finale</vt:lpstr>
      <vt:lpstr>Légendes</vt:lpstr>
      <vt:lpstr>'1.1 Collecte Informations'!Zone_d_impression</vt:lpstr>
      <vt:lpstr>'1.2 MCCP AdB Postes'!Zone_d_impression</vt:lpstr>
      <vt:lpstr>'1.3 CléA AdB Postes'!Zone_d_impression</vt:lpstr>
      <vt:lpstr>'2.1 MCCP Positionnement '!Zone_d_impression</vt:lpstr>
      <vt:lpstr>'2.1-MCCP Positionnement'!Zone_d_impression</vt:lpstr>
      <vt:lpstr>'2.2 MCCP Feuille Route initiale'!Zone_d_impression</vt:lpstr>
      <vt:lpstr>'2.3 MCP F route mi-parcours'!Zone_d_impression</vt:lpstr>
      <vt:lpstr>'2.4-MCCP Feuille route Finale'!Zone_d_impression</vt:lpstr>
      <vt:lpstr>'3.1-CleA Positionnement'!Zone_d_impression</vt:lpstr>
      <vt:lpstr>'3.2 CleA Feuille Route initiale'!Zone_d_impression</vt:lpstr>
      <vt:lpstr>'3.3 CleA F route mi-parcours'!Zone_d_impression</vt:lpstr>
      <vt:lpstr>'3.4-CleA Feuille  route Finale'!Zone_d_impression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Daniel Lustin</cp:lastModifiedBy>
  <cp:lastPrinted>2024-02-14T13:19:29Z</cp:lastPrinted>
  <dcterms:created xsi:type="dcterms:W3CDTF">2022-07-08T10:21:36Z</dcterms:created>
  <dcterms:modified xsi:type="dcterms:W3CDTF">2024-03-05T11:05:21Z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0x010100F3B56FB5BE23644992B9FE0844C25016</vt:lpwstr>
  </property>
  <property fmtid="{D5CDD505-2E9C-101B-9397-08002B2CF9AE}" pid="3" name="MediaServiceImageTags">
    <vt:lpwstr/>
  </property>
</Properties>
</file>